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按100人公用经费 (3)" sheetId="1" r:id="rId1"/>
    <sheet name="按100人公用经费 (2)" sheetId="2" r:id="rId2"/>
    <sheet name="按100人公用经费" sheetId="3" r:id="rId3"/>
  </sheets>
  <definedNames>
    <definedName name="_xlnm.Print_Titles" localSheetId="1">'按100人公用经费 (2)'!$1:$4</definedName>
    <definedName name="_xlnm.Print_Titles" localSheetId="0">'按100人公用经费 (3)'!$1:$3</definedName>
  </definedNames>
  <calcPr fullCalcOnLoad="1"/>
</workbook>
</file>

<file path=xl/sharedStrings.xml><?xml version="1.0" encoding="utf-8"?>
<sst xmlns="http://schemas.openxmlformats.org/spreadsheetml/2006/main" count="305" uniqueCount="93">
  <si>
    <t>柞水县2019年春季学期中小学公用经费预算表</t>
  </si>
  <si>
    <t>拨款单位</t>
  </si>
  <si>
    <t>学生人数</t>
  </si>
  <si>
    <t>金额</t>
  </si>
  <si>
    <t>合计</t>
  </si>
  <si>
    <t>备注</t>
  </si>
  <si>
    <t>小学</t>
  </si>
  <si>
    <t>初中</t>
  </si>
  <si>
    <t>城区第一初级中学</t>
  </si>
  <si>
    <t>凤镇中学</t>
  </si>
  <si>
    <t>蔡玉窑九年制学校</t>
  </si>
  <si>
    <t>小岭镇九年制学校</t>
  </si>
  <si>
    <t>杏坪镇初级中学</t>
  </si>
  <si>
    <t>红岩寺镇初级中学</t>
  </si>
  <si>
    <t>曹坪镇初级中学</t>
  </si>
  <si>
    <t>城区第二初级中学</t>
  </si>
  <si>
    <t>穆家庄九年制学校</t>
  </si>
  <si>
    <t>城区第一小学</t>
  </si>
  <si>
    <t>营盘镇九年制学校</t>
  </si>
  <si>
    <t>营盘镇老林小学</t>
  </si>
  <si>
    <t>营盘镇太河小学</t>
  </si>
  <si>
    <t>营盘镇药王小学</t>
  </si>
  <si>
    <t>营盘镇丰北河小学</t>
  </si>
  <si>
    <t>小计</t>
  </si>
  <si>
    <t>城区第二
小学</t>
  </si>
  <si>
    <t>城区第二小学</t>
  </si>
  <si>
    <t>乾佑街道马房子小学</t>
  </si>
  <si>
    <t>乾佑街道强生小学</t>
  </si>
  <si>
    <t>乾佑街办什家湾初小</t>
  </si>
  <si>
    <t>城区第三
小学</t>
  </si>
  <si>
    <t>城区第三小学</t>
  </si>
  <si>
    <t>下梁镇西川小学</t>
  </si>
  <si>
    <t>下梁镇石瓮小学</t>
  </si>
  <si>
    <t>下梁镇东风初小</t>
  </si>
  <si>
    <t>下梁镇东甘沟初小</t>
  </si>
  <si>
    <t>下梁镇四新小学</t>
  </si>
  <si>
    <t>下梁镇松林初小</t>
  </si>
  <si>
    <t>小岭镇中心
小学</t>
  </si>
  <si>
    <t>小岭镇中心小学</t>
  </si>
  <si>
    <t>小岭镇黄龙山小学</t>
  </si>
  <si>
    <t>凤凰镇中心
小学</t>
  </si>
  <si>
    <t>凤凰镇中心小学</t>
  </si>
  <si>
    <t>凤凰镇宽坪小学</t>
  </si>
  <si>
    <t>凤凰镇清水小学</t>
  </si>
  <si>
    <t>凤凰镇桃园小学</t>
  </si>
  <si>
    <t>凤凰镇皂河小学</t>
  </si>
  <si>
    <t>凤凰镇周垣小学</t>
  </si>
  <si>
    <t>杏坪镇中心
小学</t>
  </si>
  <si>
    <t>杏坪镇中心小学</t>
  </si>
  <si>
    <t>杏坪镇联丰小学</t>
  </si>
  <si>
    <t>杏坪镇铁佛小学</t>
  </si>
  <si>
    <t>杏坪镇肖台小学</t>
  </si>
  <si>
    <t>杏坪镇油房小学</t>
  </si>
  <si>
    <t>杏坪镇上河初小</t>
  </si>
  <si>
    <t>杏坪镇腰庄初小</t>
  </si>
  <si>
    <t>杏坪镇太山庙初小</t>
  </si>
  <si>
    <t>杏坪镇柴庄小学</t>
  </si>
  <si>
    <t>红岩寺镇中心
小学</t>
  </si>
  <si>
    <t>红岩寺镇中心小学</t>
  </si>
  <si>
    <t>红岩寺镇黄土砭小学</t>
  </si>
  <si>
    <t>红岩寺镇万青小学</t>
  </si>
  <si>
    <t>红岩寺镇张坪小学</t>
  </si>
  <si>
    <t>红岩寺镇正沟小学</t>
  </si>
  <si>
    <t>红岩寺镇大沙河初小</t>
  </si>
  <si>
    <t>红岩寺镇立王沟初小</t>
  </si>
  <si>
    <t>红岩寺镇石船沟初小</t>
  </si>
  <si>
    <t>红岩寺镇掌上小学</t>
  </si>
  <si>
    <t>瓦房口镇九年制学校</t>
  </si>
  <si>
    <t>瓦房口镇大河小学</t>
  </si>
  <si>
    <t>瓦房口镇马台小学</t>
  </si>
  <si>
    <t>瓦房口镇西北沟小学</t>
  </si>
  <si>
    <t>瓦房口镇东沟初小</t>
  </si>
  <si>
    <t>瓦房口镇磨沟初小</t>
  </si>
  <si>
    <t>瓦房口镇芦草沟初小</t>
  </si>
  <si>
    <t>瓦房口镇中坪小学</t>
  </si>
  <si>
    <t>曹坪镇中心
小学</t>
  </si>
  <si>
    <t>曹坪镇中心小学</t>
  </si>
  <si>
    <t>曹坪镇红石小学</t>
  </si>
  <si>
    <t>曹坪镇九间房小学</t>
  </si>
  <si>
    <t>曹坪镇枫沟初小</t>
  </si>
  <si>
    <t>曹坪镇椒坪初小</t>
  </si>
  <si>
    <t>曹坪镇钟山初小</t>
  </si>
  <si>
    <t>曹坪镇农林初小</t>
  </si>
  <si>
    <t>曹坪镇沙岭初小</t>
  </si>
  <si>
    <t>曹坪镇谢街初小</t>
  </si>
  <si>
    <t>曹坪镇马房湾小学</t>
  </si>
  <si>
    <t>曹坪镇银碗小学</t>
  </si>
  <si>
    <t>曹坪镇剪子沟初小</t>
  </si>
  <si>
    <t>柞水县2019年春季学期中小学公用经费拨款单</t>
  </si>
  <si>
    <t>拨款账号：271001</t>
  </si>
  <si>
    <t>时间：2019年4月17日（柞财办教发（2019）  号</t>
  </si>
  <si>
    <t>单位：元</t>
  </si>
  <si>
    <t xml:space="preserve"> 审批：                   分管领导：                  股室：               制单：祁少红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</si>
</sst>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0" borderId="0">
      <alignment vertical="center"/>
      <protection/>
    </xf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7" fillId="0" borderId="0">
      <alignment vertical="center"/>
      <protection/>
    </xf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5" fillId="0" borderId="10" xfId="78" applyFont="1" applyBorder="1" applyAlignment="1">
      <alignment horizontal="center" vertical="center" wrapText="1"/>
      <protection/>
    </xf>
    <xf numFmtId="0" fontId="26" fillId="0" borderId="10" xfId="78" applyFont="1" applyBorder="1" applyAlignment="1">
      <alignment horizontal="center" vertical="center" wrapText="1"/>
      <protection/>
    </xf>
    <xf numFmtId="0" fontId="25" fillId="0" borderId="11" xfId="78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78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78" applyFont="1" applyFill="1" applyBorder="1" applyAlignment="1">
      <alignment horizontal="center" vertical="center" wrapText="1"/>
      <protection/>
    </xf>
    <xf numFmtId="0" fontId="25" fillId="0" borderId="14" xfId="78" applyFont="1" applyFill="1" applyBorder="1" applyAlignment="1">
      <alignment horizontal="center" vertical="center" wrapText="1"/>
      <protection/>
    </xf>
    <xf numFmtId="0" fontId="26" fillId="0" borderId="10" xfId="78" applyFont="1" applyFill="1" applyBorder="1" applyAlignment="1">
      <alignment horizontal="center" vertical="center" wrapText="1"/>
      <protection/>
    </xf>
    <xf numFmtId="0" fontId="25" fillId="0" borderId="12" xfId="78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0" xfId="7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73" applyFont="1" applyFill="1" applyBorder="1" applyAlignment="1" applyProtection="1">
      <alignment horizontal="center" vertical="center" wrapText="1"/>
      <protection locked="0"/>
    </xf>
    <xf numFmtId="0" fontId="25" fillId="0" borderId="10" xfId="73" applyFont="1" applyFill="1" applyBorder="1" applyAlignment="1" applyProtection="1">
      <alignment horizontal="center" vertical="center" wrapText="1"/>
      <protection locked="0"/>
    </xf>
    <xf numFmtId="0" fontId="25" fillId="0" borderId="12" xfId="78" applyFont="1" applyFill="1" applyBorder="1" applyAlignment="1">
      <alignment horizontal="center" vertical="center" wrapText="1"/>
      <protection/>
    </xf>
    <xf numFmtId="0" fontId="25" fillId="0" borderId="10" xfId="78" applyFont="1" applyFill="1" applyBorder="1" applyAlignment="1">
      <alignment horizontal="center" vertical="center"/>
      <protection/>
    </xf>
    <xf numFmtId="0" fontId="25" fillId="0" borderId="10" xfId="78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5" fillId="0" borderId="12" xfId="78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10" xfId="73" applyFont="1" applyFill="1" applyBorder="1" applyAlignment="1">
      <alignment horizontal="center" vertical="center"/>
      <protection/>
    </xf>
    <xf numFmtId="0" fontId="25" fillId="0" borderId="10" xfId="78" applyFont="1" applyFill="1" applyBorder="1" applyAlignment="1">
      <alignment horizontal="center" vertical="center" wrapText="1"/>
      <protection/>
    </xf>
    <xf numFmtId="0" fontId="26" fillId="0" borderId="10" xfId="73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5" fillId="0" borderId="13" xfId="78" applyFont="1" applyBorder="1" applyAlignment="1">
      <alignment horizontal="center" vertical="center" wrapText="1"/>
      <protection/>
    </xf>
    <xf numFmtId="0" fontId="25" fillId="0" borderId="14" xfId="78" applyFont="1" applyBorder="1" applyAlignment="1">
      <alignment horizontal="center" vertical="center" wrapText="1"/>
      <protection/>
    </xf>
    <xf numFmtId="0" fontId="25" fillId="0" borderId="10" xfId="78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  <cellStyle name="常规_Sheet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pane xSplit="2" ySplit="4" topLeftCell="C32" activePane="bottomRight" state="frozen"/>
      <selection pane="bottomRight" activeCell="C47" sqref="C47"/>
    </sheetView>
  </sheetViews>
  <sheetFormatPr defaultColWidth="9.00390625" defaultRowHeight="14.25"/>
  <cols>
    <col min="1" max="1" width="11.375" style="0" customWidth="1"/>
    <col min="2" max="2" width="19.125" style="0" customWidth="1"/>
    <col min="3" max="3" width="7.25390625" style="0" customWidth="1"/>
    <col min="4" max="4" width="7.125" style="0" customWidth="1"/>
    <col min="5" max="5" width="9.25390625" style="0" customWidth="1"/>
    <col min="6" max="6" width="9.875" style="0" customWidth="1"/>
    <col min="7" max="7" width="10.00390625" style="0" customWidth="1"/>
    <col min="9" max="9" width="1.75390625" style="0" customWidth="1"/>
  </cols>
  <sheetData>
    <row r="1" spans="1:8" ht="21">
      <c r="A1" s="3" t="s">
        <v>0</v>
      </c>
      <c r="B1" s="4"/>
      <c r="C1" s="5"/>
      <c r="D1" s="5"/>
      <c r="E1" s="4"/>
      <c r="F1" s="4"/>
      <c r="G1" s="4"/>
      <c r="H1" s="4"/>
    </row>
    <row r="2" spans="1:8" ht="14.25">
      <c r="A2" s="6" t="s">
        <v>1</v>
      </c>
      <c r="B2" s="6"/>
      <c r="C2" s="7" t="s">
        <v>2</v>
      </c>
      <c r="D2" s="7"/>
      <c r="E2" s="6" t="s">
        <v>3</v>
      </c>
      <c r="F2" s="6"/>
      <c r="G2" s="8" t="s">
        <v>4</v>
      </c>
      <c r="H2" s="9" t="s">
        <v>5</v>
      </c>
    </row>
    <row r="3" spans="1:8" ht="14.25">
      <c r="A3" s="6"/>
      <c r="B3" s="6"/>
      <c r="C3" s="7" t="s">
        <v>6</v>
      </c>
      <c r="D3" s="7" t="s">
        <v>7</v>
      </c>
      <c r="E3" s="7" t="s">
        <v>6</v>
      </c>
      <c r="F3" s="7" t="s">
        <v>7</v>
      </c>
      <c r="G3" s="10"/>
      <c r="H3" s="11"/>
    </row>
    <row r="4" spans="1:8" s="1" customFormat="1" ht="14.25">
      <c r="A4" s="12" t="s">
        <v>4</v>
      </c>
      <c r="B4" s="13"/>
      <c r="C4" s="14">
        <f>C5+C6+C7+C8+C9+C10+C11+C12+C13+C14+C20+C25+C33+C36+C43+C53+C63+C72+C85</f>
        <v>10935</v>
      </c>
      <c r="D4" s="14">
        <f>D5+D6+D7+D8+D9+D10+D11+D12+D13+D64+D15</f>
        <v>4140</v>
      </c>
      <c r="E4" s="14">
        <f>E7+E8+E13+E14+E20+E25+E33+E36+E43+E53+E63+E72+E85</f>
        <v>5470300</v>
      </c>
      <c r="F4" s="14">
        <f>F5+F6+F7+F8+F9+F10+F11+F12+F13+F15+F64</f>
        <v>2484000</v>
      </c>
      <c r="G4" s="15">
        <f aca="true" t="shared" si="0" ref="G4:G15">E4+F4</f>
        <v>7954300</v>
      </c>
      <c r="H4" s="16"/>
    </row>
    <row r="5" spans="1:8" s="2" customFormat="1" ht="14.25">
      <c r="A5" s="17" t="s">
        <v>8</v>
      </c>
      <c r="B5" s="18"/>
      <c r="C5" s="18"/>
      <c r="D5" s="19">
        <v>1171</v>
      </c>
      <c r="E5" s="18"/>
      <c r="F5" s="20">
        <f aca="true" t="shared" si="1" ref="F5:F13">D5*600</f>
        <v>702600</v>
      </c>
      <c r="G5" s="21">
        <f t="shared" si="0"/>
        <v>702600</v>
      </c>
      <c r="H5" s="22"/>
    </row>
    <row r="6" spans="1:8" s="2" customFormat="1" ht="14.25">
      <c r="A6" s="23" t="s">
        <v>9</v>
      </c>
      <c r="B6" s="23"/>
      <c r="C6" s="18"/>
      <c r="D6" s="19">
        <v>409</v>
      </c>
      <c r="E6" s="18"/>
      <c r="F6" s="20">
        <f t="shared" si="1"/>
        <v>245400</v>
      </c>
      <c r="G6" s="21">
        <f t="shared" si="0"/>
        <v>245400</v>
      </c>
      <c r="H6" s="22"/>
    </row>
    <row r="7" spans="1:8" s="2" customFormat="1" ht="14.25">
      <c r="A7" s="23" t="s">
        <v>10</v>
      </c>
      <c r="B7" s="23"/>
      <c r="C7" s="18">
        <v>309</v>
      </c>
      <c r="D7" s="19">
        <v>131</v>
      </c>
      <c r="E7" s="18">
        <f>C7*500</f>
        <v>154500</v>
      </c>
      <c r="F7" s="20">
        <f t="shared" si="1"/>
        <v>78600</v>
      </c>
      <c r="G7" s="21">
        <f t="shared" si="0"/>
        <v>233100</v>
      </c>
      <c r="H7" s="22"/>
    </row>
    <row r="8" spans="1:8" s="2" customFormat="1" ht="14.25">
      <c r="A8" s="23" t="s">
        <v>11</v>
      </c>
      <c r="B8" s="23"/>
      <c r="C8" s="18">
        <v>276</v>
      </c>
      <c r="D8" s="19">
        <v>124</v>
      </c>
      <c r="E8" s="18">
        <f>C8*500</f>
        <v>138000</v>
      </c>
      <c r="F8" s="20">
        <f t="shared" si="1"/>
        <v>74400</v>
      </c>
      <c r="G8" s="21">
        <f t="shared" si="0"/>
        <v>212400</v>
      </c>
      <c r="H8" s="22"/>
    </row>
    <row r="9" spans="1:8" s="2" customFormat="1" ht="14.25">
      <c r="A9" s="17" t="s">
        <v>12</v>
      </c>
      <c r="B9" s="17"/>
      <c r="C9" s="18"/>
      <c r="D9" s="19">
        <v>439</v>
      </c>
      <c r="E9" s="18"/>
      <c r="F9" s="20">
        <f t="shared" si="1"/>
        <v>263400</v>
      </c>
      <c r="G9" s="21">
        <f t="shared" si="0"/>
        <v>263400</v>
      </c>
      <c r="H9" s="22"/>
    </row>
    <row r="10" spans="1:8" s="2" customFormat="1" ht="14.25">
      <c r="A10" s="23" t="s">
        <v>13</v>
      </c>
      <c r="B10" s="23"/>
      <c r="C10" s="18"/>
      <c r="D10" s="19">
        <v>431</v>
      </c>
      <c r="E10" s="18"/>
      <c r="F10" s="20">
        <f t="shared" si="1"/>
        <v>258600</v>
      </c>
      <c r="G10" s="21">
        <f t="shared" si="0"/>
        <v>258600</v>
      </c>
      <c r="H10" s="22"/>
    </row>
    <row r="11" spans="1:8" s="2" customFormat="1" ht="14.25">
      <c r="A11" s="23" t="s">
        <v>14</v>
      </c>
      <c r="B11" s="23"/>
      <c r="C11" s="18"/>
      <c r="D11" s="19">
        <v>354</v>
      </c>
      <c r="E11" s="18"/>
      <c r="F11" s="20">
        <f t="shared" si="1"/>
        <v>212400</v>
      </c>
      <c r="G11" s="21">
        <f t="shared" si="0"/>
        <v>212400</v>
      </c>
      <c r="H11" s="22"/>
    </row>
    <row r="12" spans="1:8" s="2" customFormat="1" ht="14.25">
      <c r="A12" s="17" t="s">
        <v>15</v>
      </c>
      <c r="B12" s="17"/>
      <c r="C12" s="18"/>
      <c r="D12" s="19">
        <v>787</v>
      </c>
      <c r="E12" s="18"/>
      <c r="F12" s="20">
        <f t="shared" si="1"/>
        <v>472200</v>
      </c>
      <c r="G12" s="21">
        <f t="shared" si="0"/>
        <v>472200</v>
      </c>
      <c r="H12" s="22"/>
    </row>
    <row r="13" spans="1:8" s="2" customFormat="1" ht="14.25">
      <c r="A13" s="23" t="s">
        <v>16</v>
      </c>
      <c r="B13" s="23"/>
      <c r="C13" s="18">
        <v>118</v>
      </c>
      <c r="D13" s="19">
        <v>55</v>
      </c>
      <c r="E13" s="18">
        <f>C13*500</f>
        <v>59000</v>
      </c>
      <c r="F13" s="20">
        <f t="shared" si="1"/>
        <v>33000</v>
      </c>
      <c r="G13" s="21">
        <f t="shared" si="0"/>
        <v>92000</v>
      </c>
      <c r="H13" s="22"/>
    </row>
    <row r="14" spans="1:8" s="2" customFormat="1" ht="14.25">
      <c r="A14" s="17" t="s">
        <v>17</v>
      </c>
      <c r="B14" s="17"/>
      <c r="C14" s="19">
        <v>2634</v>
      </c>
      <c r="D14" s="19"/>
      <c r="E14" s="18">
        <f>C14*400</f>
        <v>1053600</v>
      </c>
      <c r="F14" s="20"/>
      <c r="G14" s="21">
        <f t="shared" si="0"/>
        <v>1053600</v>
      </c>
      <c r="H14" s="18"/>
    </row>
    <row r="15" spans="1:8" s="2" customFormat="1" ht="14.25">
      <c r="A15" s="23" t="s">
        <v>18</v>
      </c>
      <c r="B15" s="23" t="s">
        <v>18</v>
      </c>
      <c r="C15" s="19">
        <v>258</v>
      </c>
      <c r="D15" s="19">
        <v>145</v>
      </c>
      <c r="E15" s="18">
        <f>C15*500</f>
        <v>129000</v>
      </c>
      <c r="F15" s="20">
        <f>D15*600</f>
        <v>87000</v>
      </c>
      <c r="G15" s="21">
        <f t="shared" si="0"/>
        <v>216000</v>
      </c>
      <c r="H15" s="22"/>
    </row>
    <row r="16" spans="1:8" s="2" customFormat="1" ht="14.25">
      <c r="A16" s="23"/>
      <c r="B16" s="24" t="s">
        <v>19</v>
      </c>
      <c r="C16" s="19">
        <v>37</v>
      </c>
      <c r="D16" s="19"/>
      <c r="E16" s="21">
        <v>50000</v>
      </c>
      <c r="F16" s="20"/>
      <c r="G16" s="21">
        <v>50000</v>
      </c>
      <c r="H16" s="18"/>
    </row>
    <row r="17" spans="1:8" s="2" customFormat="1" ht="15.75" customHeight="1">
      <c r="A17" s="23"/>
      <c r="B17" s="24" t="s">
        <v>20</v>
      </c>
      <c r="C17" s="19">
        <v>59</v>
      </c>
      <c r="D17" s="19"/>
      <c r="E17" s="21">
        <v>50000</v>
      </c>
      <c r="F17" s="20"/>
      <c r="G17" s="21">
        <v>50000</v>
      </c>
      <c r="H17" s="18"/>
    </row>
    <row r="18" spans="1:8" s="2" customFormat="1" ht="15.75" customHeight="1">
      <c r="A18" s="23"/>
      <c r="B18" s="24" t="s">
        <v>21</v>
      </c>
      <c r="C18" s="19">
        <v>23</v>
      </c>
      <c r="D18" s="19"/>
      <c r="E18" s="21">
        <v>40000</v>
      </c>
      <c r="F18" s="20"/>
      <c r="G18" s="21">
        <v>40000</v>
      </c>
      <c r="H18" s="18"/>
    </row>
    <row r="19" spans="1:8" s="2" customFormat="1" ht="15.75" customHeight="1">
      <c r="A19" s="23"/>
      <c r="B19" s="17" t="s">
        <v>22</v>
      </c>
      <c r="C19" s="19">
        <v>100</v>
      </c>
      <c r="D19" s="19"/>
      <c r="E19" s="21">
        <v>50000</v>
      </c>
      <c r="F19" s="20"/>
      <c r="G19" s="21">
        <v>50000</v>
      </c>
      <c r="H19" s="18"/>
    </row>
    <row r="20" spans="1:8" s="2" customFormat="1" ht="15.75" customHeight="1">
      <c r="A20" s="23"/>
      <c r="B20" s="24" t="s">
        <v>23</v>
      </c>
      <c r="C20" s="25">
        <f aca="true" t="shared" si="2" ref="C20:F20">SUM(C15:C19)</f>
        <v>477</v>
      </c>
      <c r="D20" s="25">
        <f t="shared" si="2"/>
        <v>145</v>
      </c>
      <c r="E20" s="18">
        <f t="shared" si="2"/>
        <v>319000</v>
      </c>
      <c r="F20" s="20">
        <f t="shared" si="2"/>
        <v>87000</v>
      </c>
      <c r="G20" s="26">
        <f aca="true" t="shared" si="3" ref="G20:G26">E20+F20</f>
        <v>406000</v>
      </c>
      <c r="H20" s="18"/>
    </row>
    <row r="21" spans="1:8" s="2" customFormat="1" ht="15.75" customHeight="1">
      <c r="A21" s="27" t="s">
        <v>24</v>
      </c>
      <c r="B21" s="17" t="s">
        <v>25</v>
      </c>
      <c r="C21" s="19">
        <v>676</v>
      </c>
      <c r="D21" s="19"/>
      <c r="E21" s="18">
        <f>C21*400</f>
        <v>270400</v>
      </c>
      <c r="F21" s="20"/>
      <c r="G21" s="21">
        <f t="shared" si="3"/>
        <v>270400</v>
      </c>
      <c r="H21" s="18"/>
    </row>
    <row r="22" spans="1:8" s="2" customFormat="1" ht="15.75" customHeight="1">
      <c r="A22" s="27"/>
      <c r="B22" s="17" t="s">
        <v>26</v>
      </c>
      <c r="C22" s="19">
        <v>92</v>
      </c>
      <c r="D22" s="19"/>
      <c r="E22" s="21">
        <v>40000</v>
      </c>
      <c r="F22" s="20"/>
      <c r="G22" s="21">
        <v>40000</v>
      </c>
      <c r="H22" s="18"/>
    </row>
    <row r="23" spans="1:8" s="2" customFormat="1" ht="15.75" customHeight="1">
      <c r="A23" s="27"/>
      <c r="B23" s="17" t="s">
        <v>27</v>
      </c>
      <c r="C23" s="19">
        <v>64</v>
      </c>
      <c r="D23" s="19"/>
      <c r="E23" s="21">
        <v>40000</v>
      </c>
      <c r="F23" s="20"/>
      <c r="G23" s="21">
        <v>40000</v>
      </c>
      <c r="H23" s="18"/>
    </row>
    <row r="24" spans="1:8" s="2" customFormat="1" ht="15.75" customHeight="1">
      <c r="A24" s="27"/>
      <c r="B24" s="24" t="s">
        <v>28</v>
      </c>
      <c r="C24" s="19">
        <v>1</v>
      </c>
      <c r="D24" s="19"/>
      <c r="E24" s="18">
        <v>4000</v>
      </c>
      <c r="F24" s="20"/>
      <c r="G24" s="18">
        <v>4000</v>
      </c>
      <c r="H24" s="18"/>
    </row>
    <row r="25" spans="1:8" s="2" customFormat="1" ht="15.75" customHeight="1">
      <c r="A25" s="27"/>
      <c r="B25" s="24" t="s">
        <v>23</v>
      </c>
      <c r="C25" s="28">
        <f>SUM(C21:C24)</f>
        <v>833</v>
      </c>
      <c r="D25" s="28"/>
      <c r="E25" s="18">
        <f>SUM(E21:E24)</f>
        <v>354400</v>
      </c>
      <c r="F25" s="20"/>
      <c r="G25" s="21">
        <f t="shared" si="3"/>
        <v>354400</v>
      </c>
      <c r="H25" s="18"/>
    </row>
    <row r="26" spans="1:8" s="2" customFormat="1" ht="15.75" customHeight="1">
      <c r="A26" s="27" t="s">
        <v>29</v>
      </c>
      <c r="B26" s="17" t="s">
        <v>30</v>
      </c>
      <c r="C26" s="19">
        <v>1467</v>
      </c>
      <c r="D26" s="19"/>
      <c r="E26" s="18">
        <f>C26*400</f>
        <v>586800</v>
      </c>
      <c r="F26" s="20"/>
      <c r="G26" s="21">
        <f t="shared" si="3"/>
        <v>586800</v>
      </c>
      <c r="H26" s="18"/>
    </row>
    <row r="27" spans="1:8" s="2" customFormat="1" ht="15.75" customHeight="1">
      <c r="A27" s="27"/>
      <c r="B27" s="24" t="s">
        <v>31</v>
      </c>
      <c r="C27" s="19">
        <v>79</v>
      </c>
      <c r="D27" s="19"/>
      <c r="E27" s="21">
        <v>50000</v>
      </c>
      <c r="F27" s="20"/>
      <c r="G27" s="21">
        <v>50000</v>
      </c>
      <c r="H27" s="18"/>
    </row>
    <row r="28" spans="1:8" s="2" customFormat="1" ht="15.75" customHeight="1">
      <c r="A28" s="27"/>
      <c r="B28" s="17" t="s">
        <v>32</v>
      </c>
      <c r="C28" s="19">
        <v>181</v>
      </c>
      <c r="D28" s="19"/>
      <c r="E28" s="18">
        <f>C28*500</f>
        <v>90500</v>
      </c>
      <c r="F28" s="20"/>
      <c r="G28" s="21">
        <f aca="true" t="shared" si="4" ref="G28:G34">E28+F28</f>
        <v>90500</v>
      </c>
      <c r="H28" s="18"/>
    </row>
    <row r="29" spans="1:8" s="2" customFormat="1" ht="14.25">
      <c r="A29" s="27"/>
      <c r="B29" s="17" t="s">
        <v>33</v>
      </c>
      <c r="C29" s="29">
        <v>1</v>
      </c>
      <c r="D29" s="29"/>
      <c r="E29" s="18">
        <v>4000</v>
      </c>
      <c r="F29" s="20"/>
      <c r="G29" s="21">
        <v>4000</v>
      </c>
      <c r="H29" s="18"/>
    </row>
    <row r="30" spans="1:8" s="2" customFormat="1" ht="15.75" customHeight="1">
      <c r="A30" s="27"/>
      <c r="B30" s="17" t="s">
        <v>34</v>
      </c>
      <c r="C30" s="19">
        <v>4</v>
      </c>
      <c r="D30" s="19"/>
      <c r="E30" s="18">
        <v>4000</v>
      </c>
      <c r="F30" s="20"/>
      <c r="G30" s="21">
        <f t="shared" si="4"/>
        <v>4000</v>
      </c>
      <c r="H30" s="18"/>
    </row>
    <row r="31" spans="1:8" s="2" customFormat="1" ht="15.75" customHeight="1">
      <c r="A31" s="27"/>
      <c r="B31" s="17" t="s">
        <v>35</v>
      </c>
      <c r="C31" s="19">
        <v>62</v>
      </c>
      <c r="D31" s="19"/>
      <c r="E31" s="21">
        <v>50000</v>
      </c>
      <c r="F31" s="20"/>
      <c r="G31" s="21">
        <v>50000</v>
      </c>
      <c r="H31" s="18"/>
    </row>
    <row r="32" spans="1:8" s="2" customFormat="1" ht="15.75" customHeight="1">
      <c r="A32" s="27"/>
      <c r="B32" s="17" t="s">
        <v>36</v>
      </c>
      <c r="C32" s="19">
        <v>1</v>
      </c>
      <c r="D32" s="19"/>
      <c r="E32" s="18">
        <v>4000</v>
      </c>
      <c r="F32" s="20"/>
      <c r="G32" s="21">
        <f t="shared" si="4"/>
        <v>4000</v>
      </c>
      <c r="H32" s="18"/>
    </row>
    <row r="33" spans="1:8" s="2" customFormat="1" ht="15.75" customHeight="1">
      <c r="A33" s="27"/>
      <c r="B33" s="24" t="s">
        <v>23</v>
      </c>
      <c r="C33" s="28">
        <f>SUM(C26:C32)</f>
        <v>1795</v>
      </c>
      <c r="D33" s="28"/>
      <c r="E33" s="18">
        <f>SUM(E26:E32)</f>
        <v>789300</v>
      </c>
      <c r="F33" s="20"/>
      <c r="G33" s="21">
        <f t="shared" si="4"/>
        <v>789300</v>
      </c>
      <c r="H33" s="18"/>
    </row>
    <row r="34" spans="1:8" s="2" customFormat="1" ht="15.75" customHeight="1">
      <c r="A34" s="27" t="s">
        <v>37</v>
      </c>
      <c r="B34" s="17" t="s">
        <v>38</v>
      </c>
      <c r="C34" s="19">
        <v>272</v>
      </c>
      <c r="D34" s="19"/>
      <c r="E34" s="18">
        <f>C34*500</f>
        <v>136000</v>
      </c>
      <c r="F34" s="20"/>
      <c r="G34" s="21">
        <f t="shared" si="4"/>
        <v>136000</v>
      </c>
      <c r="H34" s="18"/>
    </row>
    <row r="35" spans="1:8" s="2" customFormat="1" ht="15.75" customHeight="1">
      <c r="A35" s="27"/>
      <c r="B35" s="17" t="s">
        <v>39</v>
      </c>
      <c r="C35" s="19">
        <v>10</v>
      </c>
      <c r="D35" s="19"/>
      <c r="E35" s="21">
        <v>40000</v>
      </c>
      <c r="F35" s="20"/>
      <c r="G35" s="21">
        <v>40000</v>
      </c>
      <c r="H35" s="18"/>
    </row>
    <row r="36" spans="1:8" s="2" customFormat="1" ht="15.75" customHeight="1">
      <c r="A36" s="27"/>
      <c r="B36" s="24" t="s">
        <v>23</v>
      </c>
      <c r="C36" s="28">
        <f>SUM(C34:C35)</f>
        <v>282</v>
      </c>
      <c r="D36" s="28"/>
      <c r="E36" s="18">
        <f>SUM(E34:E35)</f>
        <v>176000</v>
      </c>
      <c r="F36" s="20"/>
      <c r="G36" s="21">
        <f>E36+F36</f>
        <v>176000</v>
      </c>
      <c r="H36" s="18"/>
    </row>
    <row r="37" spans="1:8" s="2" customFormat="1" ht="15.75" customHeight="1">
      <c r="A37" s="27" t="s">
        <v>40</v>
      </c>
      <c r="B37" s="17" t="s">
        <v>41</v>
      </c>
      <c r="C37" s="19">
        <v>792</v>
      </c>
      <c r="D37" s="19"/>
      <c r="E37" s="18">
        <f>C37*500</f>
        <v>396000</v>
      </c>
      <c r="F37" s="20"/>
      <c r="G37" s="21">
        <f>E37+F37</f>
        <v>396000</v>
      </c>
      <c r="H37" s="18"/>
    </row>
    <row r="38" spans="1:8" s="1" customFormat="1" ht="14.25">
      <c r="A38" s="30"/>
      <c r="B38" s="24" t="s">
        <v>42</v>
      </c>
      <c r="C38" s="19">
        <v>37</v>
      </c>
      <c r="D38" s="19"/>
      <c r="E38" s="15">
        <v>40000</v>
      </c>
      <c r="F38" s="20"/>
      <c r="G38" s="21">
        <v>40000</v>
      </c>
      <c r="H38" s="31"/>
    </row>
    <row r="39" spans="1:8" s="1" customFormat="1" ht="14.25">
      <c r="A39" s="30"/>
      <c r="B39" s="24" t="s">
        <v>43</v>
      </c>
      <c r="C39" s="19">
        <v>41</v>
      </c>
      <c r="D39" s="19"/>
      <c r="E39" s="15">
        <v>40000</v>
      </c>
      <c r="F39" s="20"/>
      <c r="G39" s="21">
        <v>40000</v>
      </c>
      <c r="H39" s="31"/>
    </row>
    <row r="40" spans="1:8" s="1" customFormat="1" ht="14.25">
      <c r="A40" s="30"/>
      <c r="B40" s="24" t="s">
        <v>44</v>
      </c>
      <c r="C40" s="19">
        <v>23</v>
      </c>
      <c r="D40" s="19"/>
      <c r="E40" s="15">
        <v>40000</v>
      </c>
      <c r="F40" s="20"/>
      <c r="G40" s="21">
        <v>40000</v>
      </c>
      <c r="H40" s="31"/>
    </row>
    <row r="41" spans="1:8" s="1" customFormat="1" ht="14.25">
      <c r="A41" s="30"/>
      <c r="B41" s="24" t="s">
        <v>45</v>
      </c>
      <c r="C41" s="19">
        <v>22</v>
      </c>
      <c r="D41" s="19"/>
      <c r="E41" s="15">
        <v>50000</v>
      </c>
      <c r="F41" s="20"/>
      <c r="G41" s="21">
        <v>50000</v>
      </c>
      <c r="H41" s="31"/>
    </row>
    <row r="42" spans="1:8" s="1" customFormat="1" ht="14.25">
      <c r="A42" s="30"/>
      <c r="B42" s="24" t="s">
        <v>46</v>
      </c>
      <c r="C42" s="19">
        <v>66</v>
      </c>
      <c r="D42" s="19"/>
      <c r="E42" s="15">
        <v>40000</v>
      </c>
      <c r="F42" s="20"/>
      <c r="G42" s="21">
        <v>40000</v>
      </c>
      <c r="H42" s="31"/>
    </row>
    <row r="43" spans="1:8" s="1" customFormat="1" ht="27" customHeight="1">
      <c r="A43" s="30"/>
      <c r="B43" s="32" t="s">
        <v>23</v>
      </c>
      <c r="C43" s="33">
        <f>SUM(C37:C42)</f>
        <v>981</v>
      </c>
      <c r="D43" s="33"/>
      <c r="E43" s="31">
        <f>SUM(E37:E42)</f>
        <v>606000</v>
      </c>
      <c r="F43" s="20"/>
      <c r="G43" s="15">
        <f aca="true" t="shared" si="5" ref="G43:G47">E43+F43</f>
        <v>606000</v>
      </c>
      <c r="H43" s="31"/>
    </row>
    <row r="44" spans="1:8" s="1" customFormat="1" ht="14.25">
      <c r="A44" s="30" t="s">
        <v>47</v>
      </c>
      <c r="B44" s="34" t="s">
        <v>48</v>
      </c>
      <c r="C44" s="19">
        <v>307</v>
      </c>
      <c r="D44" s="19"/>
      <c r="E44" s="31">
        <f aca="true" t="shared" si="6" ref="E44:E47">C44*500</f>
        <v>153500</v>
      </c>
      <c r="F44" s="20"/>
      <c r="G44" s="35">
        <f t="shared" si="5"/>
        <v>153500</v>
      </c>
      <c r="H44" s="31"/>
    </row>
    <row r="45" spans="1:8" s="1" customFormat="1" ht="14.25">
      <c r="A45" s="30"/>
      <c r="B45" s="32" t="s">
        <v>49</v>
      </c>
      <c r="C45" s="19">
        <v>33</v>
      </c>
      <c r="D45" s="19"/>
      <c r="E45" s="15">
        <v>50000</v>
      </c>
      <c r="F45" s="20"/>
      <c r="G45" s="15">
        <v>50000</v>
      </c>
      <c r="H45" s="31"/>
    </row>
    <row r="46" spans="1:8" s="1" customFormat="1" ht="14.25">
      <c r="A46" s="30"/>
      <c r="B46" s="32" t="s">
        <v>50</v>
      </c>
      <c r="C46" s="19">
        <v>142</v>
      </c>
      <c r="D46" s="19"/>
      <c r="E46" s="31">
        <f t="shared" si="6"/>
        <v>71000</v>
      </c>
      <c r="F46" s="20"/>
      <c r="G46" s="35">
        <f t="shared" si="5"/>
        <v>71000</v>
      </c>
      <c r="H46" s="31"/>
    </row>
    <row r="47" spans="1:8" s="1" customFormat="1" ht="14.25">
      <c r="A47" s="30"/>
      <c r="B47" s="32" t="s">
        <v>51</v>
      </c>
      <c r="C47" s="19">
        <v>107</v>
      </c>
      <c r="D47" s="19"/>
      <c r="E47" s="31">
        <f t="shared" si="6"/>
        <v>53500</v>
      </c>
      <c r="F47" s="20"/>
      <c r="G47" s="15">
        <f t="shared" si="5"/>
        <v>53500</v>
      </c>
      <c r="H47" s="31"/>
    </row>
    <row r="48" spans="1:8" s="1" customFormat="1" ht="14.25">
      <c r="A48" s="30"/>
      <c r="B48" s="32" t="s">
        <v>52</v>
      </c>
      <c r="C48" s="19">
        <v>86</v>
      </c>
      <c r="D48" s="19"/>
      <c r="E48" s="15">
        <v>50000</v>
      </c>
      <c r="F48" s="20"/>
      <c r="G48" s="15">
        <v>50000</v>
      </c>
      <c r="H48" s="31"/>
    </row>
    <row r="49" spans="1:8" s="1" customFormat="1" ht="14.25">
      <c r="A49" s="30"/>
      <c r="B49" s="24" t="s">
        <v>53</v>
      </c>
      <c r="C49" s="19">
        <v>4</v>
      </c>
      <c r="D49" s="19"/>
      <c r="E49" s="31">
        <v>4000</v>
      </c>
      <c r="F49" s="20"/>
      <c r="G49" s="21">
        <f aca="true" t="shared" si="7" ref="G49:G52">E49+F49</f>
        <v>4000</v>
      </c>
      <c r="H49" s="31"/>
    </row>
    <row r="50" spans="1:8" s="1" customFormat="1" ht="14.25">
      <c r="A50" s="30"/>
      <c r="B50" s="24" t="s">
        <v>54</v>
      </c>
      <c r="C50" s="19">
        <v>8</v>
      </c>
      <c r="D50" s="19"/>
      <c r="E50" s="31">
        <v>4000</v>
      </c>
      <c r="F50" s="20"/>
      <c r="G50" s="21">
        <f t="shared" si="7"/>
        <v>4000</v>
      </c>
      <c r="H50" s="31"/>
    </row>
    <row r="51" spans="1:8" s="1" customFormat="1" ht="14.25">
      <c r="A51" s="30"/>
      <c r="B51" s="24" t="s">
        <v>55</v>
      </c>
      <c r="C51" s="19">
        <v>3</v>
      </c>
      <c r="D51" s="19"/>
      <c r="E51" s="31">
        <v>4000</v>
      </c>
      <c r="F51" s="20"/>
      <c r="G51" s="21">
        <f t="shared" si="7"/>
        <v>4000</v>
      </c>
      <c r="H51" s="31"/>
    </row>
    <row r="52" spans="1:8" s="1" customFormat="1" ht="14.25">
      <c r="A52" s="30"/>
      <c r="B52" s="34" t="s">
        <v>56</v>
      </c>
      <c r="C52" s="19">
        <v>399</v>
      </c>
      <c r="D52" s="19"/>
      <c r="E52" s="31">
        <f>C52*500</f>
        <v>199500</v>
      </c>
      <c r="F52" s="20"/>
      <c r="G52" s="15">
        <f t="shared" si="7"/>
        <v>199500</v>
      </c>
      <c r="H52" s="31"/>
    </row>
    <row r="53" spans="1:8" s="1" customFormat="1" ht="14.25">
      <c r="A53" s="30"/>
      <c r="B53" s="32" t="s">
        <v>23</v>
      </c>
      <c r="C53" s="33">
        <f aca="true" t="shared" si="8" ref="C53:G53">SUM(C44:C52)</f>
        <v>1089</v>
      </c>
      <c r="D53" s="33"/>
      <c r="E53" s="31">
        <f t="shared" si="8"/>
        <v>589500</v>
      </c>
      <c r="F53" s="20"/>
      <c r="G53" s="15">
        <f t="shared" si="8"/>
        <v>589500</v>
      </c>
      <c r="H53" s="31"/>
    </row>
    <row r="54" spans="1:8" s="1" customFormat="1" ht="14.25">
      <c r="A54" s="30" t="s">
        <v>57</v>
      </c>
      <c r="B54" s="24" t="s">
        <v>58</v>
      </c>
      <c r="C54" s="19">
        <v>475</v>
      </c>
      <c r="D54" s="19"/>
      <c r="E54" s="31">
        <f>C54*400</f>
        <v>190000</v>
      </c>
      <c r="F54" s="20"/>
      <c r="G54" s="21">
        <f aca="true" t="shared" si="9" ref="G54:G64">E54+F54</f>
        <v>190000</v>
      </c>
      <c r="H54" s="31"/>
    </row>
    <row r="55" spans="1:8" s="1" customFormat="1" ht="14.25">
      <c r="A55" s="30"/>
      <c r="B55" s="32" t="s">
        <v>59</v>
      </c>
      <c r="C55" s="19">
        <v>94</v>
      </c>
      <c r="D55" s="19"/>
      <c r="E55" s="15">
        <v>50000</v>
      </c>
      <c r="F55" s="20"/>
      <c r="G55" s="15">
        <v>50000</v>
      </c>
      <c r="H55" s="31"/>
    </row>
    <row r="56" spans="1:8" s="1" customFormat="1" ht="14.25">
      <c r="A56" s="30"/>
      <c r="B56" s="32" t="s">
        <v>60</v>
      </c>
      <c r="C56" s="19">
        <v>57</v>
      </c>
      <c r="D56" s="19"/>
      <c r="E56" s="15">
        <v>50000</v>
      </c>
      <c r="F56" s="20"/>
      <c r="G56" s="15">
        <v>50000</v>
      </c>
      <c r="H56" s="31"/>
    </row>
    <row r="57" spans="1:8" s="1" customFormat="1" ht="14.25">
      <c r="A57" s="30"/>
      <c r="B57" s="32" t="s">
        <v>61</v>
      </c>
      <c r="C57" s="19">
        <v>148</v>
      </c>
      <c r="D57" s="19"/>
      <c r="E57" s="31">
        <f>C57*500</f>
        <v>74000</v>
      </c>
      <c r="F57" s="20"/>
      <c r="G57" s="15">
        <f t="shared" si="9"/>
        <v>74000</v>
      </c>
      <c r="H57" s="31"/>
    </row>
    <row r="58" spans="1:8" s="1" customFormat="1" ht="14.25">
      <c r="A58" s="30"/>
      <c r="B58" s="32" t="s">
        <v>62</v>
      </c>
      <c r="C58" s="19">
        <v>74</v>
      </c>
      <c r="D58" s="19"/>
      <c r="E58" s="15">
        <v>50000</v>
      </c>
      <c r="F58" s="20"/>
      <c r="G58" s="15">
        <v>50000</v>
      </c>
      <c r="H58" s="31"/>
    </row>
    <row r="59" spans="1:8" s="1" customFormat="1" ht="14.25">
      <c r="A59" s="30"/>
      <c r="B59" s="24" t="s">
        <v>63</v>
      </c>
      <c r="C59" s="19">
        <v>4</v>
      </c>
      <c r="D59" s="19"/>
      <c r="E59" s="31">
        <v>4000</v>
      </c>
      <c r="F59" s="20"/>
      <c r="G59" s="21">
        <f t="shared" si="9"/>
        <v>4000</v>
      </c>
      <c r="H59" s="31"/>
    </row>
    <row r="60" spans="1:8" s="1" customFormat="1" ht="14.25">
      <c r="A60" s="30"/>
      <c r="B60" s="24" t="s">
        <v>64</v>
      </c>
      <c r="C60" s="19">
        <v>2</v>
      </c>
      <c r="D60" s="19"/>
      <c r="E60" s="31">
        <v>4000</v>
      </c>
      <c r="F60" s="20"/>
      <c r="G60" s="21">
        <f t="shared" si="9"/>
        <v>4000</v>
      </c>
      <c r="H60" s="31"/>
    </row>
    <row r="61" spans="1:8" s="1" customFormat="1" ht="14.25">
      <c r="A61" s="30"/>
      <c r="B61" s="17" t="s">
        <v>65</v>
      </c>
      <c r="C61" s="19">
        <v>8</v>
      </c>
      <c r="D61" s="19"/>
      <c r="E61" s="31">
        <v>4000</v>
      </c>
      <c r="F61" s="20"/>
      <c r="G61" s="21">
        <f t="shared" si="9"/>
        <v>4000</v>
      </c>
      <c r="H61" s="31"/>
    </row>
    <row r="62" spans="1:8" s="1" customFormat="1" ht="14.25">
      <c r="A62" s="30"/>
      <c r="B62" s="24" t="s">
        <v>66</v>
      </c>
      <c r="C62" s="19">
        <v>24</v>
      </c>
      <c r="D62" s="19"/>
      <c r="E62" s="31">
        <v>20000</v>
      </c>
      <c r="F62" s="20"/>
      <c r="G62" s="21">
        <f t="shared" si="9"/>
        <v>20000</v>
      </c>
      <c r="H62" s="31"/>
    </row>
    <row r="63" spans="1:8" s="1" customFormat="1" ht="14.25">
      <c r="A63" s="30"/>
      <c r="B63" s="32" t="s">
        <v>23</v>
      </c>
      <c r="C63" s="33">
        <f>SUM(C54:C62)</f>
        <v>886</v>
      </c>
      <c r="D63" s="33"/>
      <c r="E63" s="31">
        <f>SUM(E54:E62)</f>
        <v>446000</v>
      </c>
      <c r="F63" s="20"/>
      <c r="G63" s="15">
        <f t="shared" si="9"/>
        <v>446000</v>
      </c>
      <c r="H63" s="31"/>
    </row>
    <row r="64" spans="1:8" s="1" customFormat="1" ht="14.25">
      <c r="A64" s="30" t="s">
        <v>67</v>
      </c>
      <c r="B64" s="32" t="s">
        <v>67</v>
      </c>
      <c r="C64" s="36">
        <v>287</v>
      </c>
      <c r="D64" s="36">
        <v>94</v>
      </c>
      <c r="E64" s="31">
        <f>C64*500</f>
        <v>143500</v>
      </c>
      <c r="F64" s="20">
        <f>D64*600</f>
        <v>56400</v>
      </c>
      <c r="G64" s="15">
        <f t="shared" si="9"/>
        <v>199900</v>
      </c>
      <c r="H64" s="31"/>
    </row>
    <row r="65" spans="1:8" s="1" customFormat="1" ht="14.25">
      <c r="A65" s="30"/>
      <c r="B65" s="32" t="s">
        <v>68</v>
      </c>
      <c r="C65" s="19">
        <v>84</v>
      </c>
      <c r="D65" s="19"/>
      <c r="E65" s="15">
        <v>50000</v>
      </c>
      <c r="F65" s="20"/>
      <c r="G65" s="15">
        <v>50000</v>
      </c>
      <c r="H65" s="31"/>
    </row>
    <row r="66" spans="1:8" s="1" customFormat="1" ht="14.25">
      <c r="A66" s="30"/>
      <c r="B66" s="32" t="s">
        <v>69</v>
      </c>
      <c r="C66" s="19">
        <v>111</v>
      </c>
      <c r="D66" s="19"/>
      <c r="E66" s="31">
        <f>C66*500</f>
        <v>55500</v>
      </c>
      <c r="F66" s="20"/>
      <c r="G66" s="15">
        <f aca="true" t="shared" si="10" ref="G66:G73">E66+F66</f>
        <v>55500</v>
      </c>
      <c r="H66" s="31"/>
    </row>
    <row r="67" spans="1:8" s="1" customFormat="1" ht="14.25">
      <c r="A67" s="30"/>
      <c r="B67" s="32" t="s">
        <v>70</v>
      </c>
      <c r="C67" s="19">
        <v>54</v>
      </c>
      <c r="D67" s="19"/>
      <c r="E67" s="15">
        <v>50000</v>
      </c>
      <c r="F67" s="20"/>
      <c r="G67" s="15">
        <v>50000</v>
      </c>
      <c r="H67" s="31"/>
    </row>
    <row r="68" spans="1:8" s="1" customFormat="1" ht="14.25">
      <c r="A68" s="30"/>
      <c r="B68" s="17" t="s">
        <v>71</v>
      </c>
      <c r="C68" s="19">
        <v>2</v>
      </c>
      <c r="D68" s="19"/>
      <c r="E68" s="31">
        <v>4000</v>
      </c>
      <c r="F68" s="20"/>
      <c r="G68" s="21">
        <f t="shared" si="10"/>
        <v>4000</v>
      </c>
      <c r="H68" s="31"/>
    </row>
    <row r="69" spans="1:8" s="1" customFormat="1" ht="14.25">
      <c r="A69" s="30"/>
      <c r="B69" s="24" t="s">
        <v>72</v>
      </c>
      <c r="C69" s="19">
        <v>1</v>
      </c>
      <c r="D69" s="19"/>
      <c r="E69" s="31">
        <v>4000</v>
      </c>
      <c r="F69" s="20"/>
      <c r="G69" s="21">
        <f t="shared" si="10"/>
        <v>4000</v>
      </c>
      <c r="H69" s="31"/>
    </row>
    <row r="70" spans="1:8" s="1" customFormat="1" ht="14.25">
      <c r="A70" s="30"/>
      <c r="B70" s="24" t="s">
        <v>73</v>
      </c>
      <c r="C70" s="19">
        <v>4</v>
      </c>
      <c r="D70" s="19"/>
      <c r="E70" s="31">
        <v>4000</v>
      </c>
      <c r="F70" s="20"/>
      <c r="G70" s="21">
        <f t="shared" si="10"/>
        <v>4000</v>
      </c>
      <c r="H70" s="31"/>
    </row>
    <row r="71" spans="1:8" s="1" customFormat="1" ht="14.25">
      <c r="A71" s="30"/>
      <c r="B71" s="17" t="s">
        <v>74</v>
      </c>
      <c r="C71" s="19">
        <v>27</v>
      </c>
      <c r="D71" s="19"/>
      <c r="E71" s="31">
        <v>20000</v>
      </c>
      <c r="F71" s="20"/>
      <c r="G71" s="21">
        <f t="shared" si="10"/>
        <v>20000</v>
      </c>
      <c r="H71" s="31"/>
    </row>
    <row r="72" spans="1:8" s="1" customFormat="1" ht="14.25">
      <c r="A72" s="30"/>
      <c r="B72" s="32" t="s">
        <v>23</v>
      </c>
      <c r="C72" s="33">
        <f>SUM(C64:C71)</f>
        <v>570</v>
      </c>
      <c r="D72" s="33">
        <f>SUM(D64:D71)</f>
        <v>94</v>
      </c>
      <c r="E72" s="31">
        <f>SUM(E64:E71)</f>
        <v>331000</v>
      </c>
      <c r="F72" s="20">
        <f>D72*600</f>
        <v>56400</v>
      </c>
      <c r="G72" s="15">
        <f t="shared" si="10"/>
        <v>387400</v>
      </c>
      <c r="H72" s="31"/>
    </row>
    <row r="73" spans="1:8" s="1" customFormat="1" ht="14.25">
      <c r="A73" s="30" t="s">
        <v>75</v>
      </c>
      <c r="B73" s="34" t="s">
        <v>76</v>
      </c>
      <c r="C73" s="19">
        <v>459</v>
      </c>
      <c r="D73" s="19"/>
      <c r="E73" s="31">
        <f>C73*500</f>
        <v>229500</v>
      </c>
      <c r="F73" s="20"/>
      <c r="G73" s="15">
        <f t="shared" si="10"/>
        <v>229500</v>
      </c>
      <c r="H73" s="31"/>
    </row>
    <row r="74" spans="1:8" s="1" customFormat="1" ht="14.25">
      <c r="A74" s="30"/>
      <c r="B74" s="34" t="s">
        <v>77</v>
      </c>
      <c r="C74" s="19">
        <v>21</v>
      </c>
      <c r="D74" s="19"/>
      <c r="E74" s="15">
        <v>50000</v>
      </c>
      <c r="F74" s="20"/>
      <c r="G74" s="15">
        <v>50000</v>
      </c>
      <c r="H74" s="31"/>
    </row>
    <row r="75" spans="1:8" s="1" customFormat="1" ht="14.25">
      <c r="A75" s="30"/>
      <c r="B75" s="32" t="s">
        <v>78</v>
      </c>
      <c r="C75" s="19">
        <v>105</v>
      </c>
      <c r="D75" s="19"/>
      <c r="E75" s="15">
        <f>C75*500</f>
        <v>52500</v>
      </c>
      <c r="F75" s="20"/>
      <c r="G75" s="15">
        <f>E75</f>
        <v>52500</v>
      </c>
      <c r="H75" s="31"/>
    </row>
    <row r="76" spans="1:8" s="1" customFormat="1" ht="14.25">
      <c r="A76" s="30"/>
      <c r="B76" s="24" t="s">
        <v>79</v>
      </c>
      <c r="C76" s="19">
        <v>2</v>
      </c>
      <c r="D76" s="19"/>
      <c r="E76" s="31">
        <v>4000</v>
      </c>
      <c r="F76" s="20"/>
      <c r="G76" s="18">
        <v>4000</v>
      </c>
      <c r="H76" s="31"/>
    </row>
    <row r="77" spans="1:8" s="1" customFormat="1" ht="14.25">
      <c r="A77" s="30"/>
      <c r="B77" s="17" t="s">
        <v>80</v>
      </c>
      <c r="C77" s="19">
        <v>4</v>
      </c>
      <c r="D77" s="19"/>
      <c r="E77" s="31">
        <v>4000</v>
      </c>
      <c r="F77" s="20"/>
      <c r="G77" s="18">
        <v>4000</v>
      </c>
      <c r="H77" s="31"/>
    </row>
    <row r="78" spans="1:8" s="1" customFormat="1" ht="14.25">
      <c r="A78" s="30"/>
      <c r="B78" s="24" t="s">
        <v>81</v>
      </c>
      <c r="C78" s="19">
        <v>4</v>
      </c>
      <c r="D78" s="19"/>
      <c r="E78" s="31">
        <v>4000</v>
      </c>
      <c r="F78" s="20"/>
      <c r="G78" s="18">
        <v>4000</v>
      </c>
      <c r="H78" s="31"/>
    </row>
    <row r="79" spans="1:8" s="1" customFormat="1" ht="14.25">
      <c r="A79" s="30"/>
      <c r="B79" s="24" t="s">
        <v>82</v>
      </c>
      <c r="C79" s="19">
        <v>3</v>
      </c>
      <c r="D79" s="19"/>
      <c r="E79" s="31">
        <v>4000</v>
      </c>
      <c r="F79" s="20"/>
      <c r="G79" s="18">
        <v>4000</v>
      </c>
      <c r="H79" s="31"/>
    </row>
    <row r="80" spans="1:8" s="1" customFormat="1" ht="14.25">
      <c r="A80" s="30"/>
      <c r="B80" s="17" t="s">
        <v>83</v>
      </c>
      <c r="C80" s="19">
        <v>12</v>
      </c>
      <c r="D80" s="19"/>
      <c r="E80" s="31">
        <v>8000</v>
      </c>
      <c r="F80" s="20"/>
      <c r="G80" s="18">
        <f>E80</f>
        <v>8000</v>
      </c>
      <c r="H80" s="31"/>
    </row>
    <row r="81" spans="1:8" s="1" customFormat="1" ht="14.25">
      <c r="A81" s="30"/>
      <c r="B81" s="17" t="s">
        <v>84</v>
      </c>
      <c r="C81" s="37">
        <v>5</v>
      </c>
      <c r="D81" s="37"/>
      <c r="E81" s="31">
        <v>4000</v>
      </c>
      <c r="F81" s="20"/>
      <c r="G81" s="18">
        <v>4000</v>
      </c>
      <c r="H81" s="31"/>
    </row>
    <row r="82" spans="1:8" s="1" customFormat="1" ht="14.25">
      <c r="A82" s="30"/>
      <c r="B82" s="17" t="s">
        <v>85</v>
      </c>
      <c r="C82" s="19">
        <v>53</v>
      </c>
      <c r="D82" s="19"/>
      <c r="E82" s="15">
        <v>40000</v>
      </c>
      <c r="F82" s="20"/>
      <c r="G82" s="21">
        <v>40000</v>
      </c>
      <c r="H82" s="31"/>
    </row>
    <row r="83" spans="1:8" s="1" customFormat="1" ht="14.25">
      <c r="A83" s="30"/>
      <c r="B83" s="17" t="s">
        <v>86</v>
      </c>
      <c r="C83" s="19">
        <v>14</v>
      </c>
      <c r="D83" s="19"/>
      <c r="E83" s="15">
        <v>50000</v>
      </c>
      <c r="F83" s="20"/>
      <c r="G83" s="15">
        <v>50000</v>
      </c>
      <c r="H83" s="31"/>
    </row>
    <row r="84" spans="1:8" s="1" customFormat="1" ht="14.25">
      <c r="A84" s="30"/>
      <c r="B84" s="17" t="s">
        <v>87</v>
      </c>
      <c r="C84" s="19">
        <v>3</v>
      </c>
      <c r="D84" s="19"/>
      <c r="E84" s="31">
        <v>4000</v>
      </c>
      <c r="F84" s="20"/>
      <c r="G84" s="21">
        <v>4000</v>
      </c>
      <c r="H84" s="31"/>
    </row>
    <row r="85" spans="1:8" s="1" customFormat="1" ht="14.25">
      <c r="A85" s="30"/>
      <c r="B85" s="32" t="s">
        <v>23</v>
      </c>
      <c r="C85" s="33">
        <f>SUM(C73:C84)</f>
        <v>685</v>
      </c>
      <c r="D85" s="33"/>
      <c r="E85" s="31">
        <f>SUM(E73:E84)</f>
        <v>454000</v>
      </c>
      <c r="F85" s="20"/>
      <c r="G85" s="15">
        <f>E85+F85</f>
        <v>454000</v>
      </c>
      <c r="H85" s="31"/>
    </row>
  </sheetData>
  <sheetProtection/>
  <mergeCells count="26">
    <mergeCell ref="A1:H1"/>
    <mergeCell ref="C2:D2"/>
    <mergeCell ref="E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A20"/>
    <mergeCell ref="A21:A25"/>
    <mergeCell ref="A26:A33"/>
    <mergeCell ref="A34:A36"/>
    <mergeCell ref="A37:A43"/>
    <mergeCell ref="A44:A53"/>
    <mergeCell ref="A54:A63"/>
    <mergeCell ref="A64:A72"/>
    <mergeCell ref="A73:A85"/>
    <mergeCell ref="G2:G3"/>
    <mergeCell ref="H2:H3"/>
    <mergeCell ref="A2:B3"/>
  </mergeCells>
  <printOptions/>
  <pageMargins left="0.7513888888888889" right="0.550694444444444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pane xSplit="2" ySplit="5" topLeftCell="C6" activePane="bottomRight" state="frozen"/>
      <selection pane="bottomRight" activeCell="J26" sqref="J26"/>
    </sheetView>
  </sheetViews>
  <sheetFormatPr defaultColWidth="9.00390625" defaultRowHeight="14.25"/>
  <cols>
    <col min="2" max="2" width="16.625" style="0" customWidth="1"/>
    <col min="3" max="3" width="7.25390625" style="0" customWidth="1"/>
    <col min="4" max="4" width="7.125" style="0" customWidth="1"/>
    <col min="5" max="5" width="9.25390625" style="0" customWidth="1"/>
    <col min="6" max="6" width="9.875" style="0" customWidth="1"/>
    <col min="7" max="7" width="10.00390625" style="0" customWidth="1"/>
    <col min="9" max="9" width="1.75390625" style="0" customWidth="1"/>
  </cols>
  <sheetData>
    <row r="1" spans="1:8" ht="31.5" customHeight="1">
      <c r="A1" s="38" t="s">
        <v>88</v>
      </c>
      <c r="B1" s="39"/>
      <c r="C1" s="40"/>
      <c r="D1" s="40"/>
      <c r="E1" s="39"/>
      <c r="F1" s="39"/>
      <c r="G1" s="39"/>
      <c r="H1" s="39"/>
    </row>
    <row r="2" spans="1:9" ht="14.25">
      <c r="A2" s="41" t="s">
        <v>89</v>
      </c>
      <c r="B2" s="41"/>
      <c r="C2" s="41" t="s">
        <v>90</v>
      </c>
      <c r="D2" s="42"/>
      <c r="E2" s="42"/>
      <c r="F2" s="42"/>
      <c r="G2" s="42"/>
      <c r="H2" s="43" t="s">
        <v>91</v>
      </c>
      <c r="I2" s="47"/>
    </row>
    <row r="3" spans="1:8" ht="14.25">
      <c r="A3" s="6" t="s">
        <v>1</v>
      </c>
      <c r="B3" s="6"/>
      <c r="C3" s="7" t="s">
        <v>2</v>
      </c>
      <c r="D3" s="7"/>
      <c r="E3" s="6" t="s">
        <v>3</v>
      </c>
      <c r="F3" s="6"/>
      <c r="G3" s="8" t="s">
        <v>4</v>
      </c>
      <c r="H3" s="9" t="s">
        <v>5</v>
      </c>
    </row>
    <row r="4" spans="1:8" ht="14.25">
      <c r="A4" s="6"/>
      <c r="B4" s="6"/>
      <c r="C4" s="7" t="s">
        <v>6</v>
      </c>
      <c r="D4" s="7" t="s">
        <v>7</v>
      </c>
      <c r="E4" s="7" t="s">
        <v>6</v>
      </c>
      <c r="F4" s="7" t="s">
        <v>7</v>
      </c>
      <c r="G4" s="10"/>
      <c r="H4" s="11"/>
    </row>
    <row r="5" spans="1:8" ht="14.25">
      <c r="A5" s="44" t="s">
        <v>4</v>
      </c>
      <c r="B5" s="45"/>
      <c r="C5" s="7">
        <f aca="true" t="shared" si="0" ref="C5:H5">C6+C7+C8+C9+C10+C11+C12+C13+C19+C24+C32+C35+C42+C52+C62+C71+C84</f>
        <v>8301</v>
      </c>
      <c r="D5" s="7">
        <f t="shared" si="0"/>
        <v>2969</v>
      </c>
      <c r="E5" s="7">
        <f t="shared" si="0"/>
        <v>4416700</v>
      </c>
      <c r="F5" s="7">
        <f t="shared" si="0"/>
        <v>1781400</v>
      </c>
      <c r="G5" s="7">
        <f t="shared" si="0"/>
        <v>6198100</v>
      </c>
      <c r="H5" s="7">
        <f t="shared" si="0"/>
        <v>0</v>
      </c>
    </row>
    <row r="6" spans="1:8" s="2" customFormat="1" ht="14.25">
      <c r="A6" s="23" t="s">
        <v>9</v>
      </c>
      <c r="B6" s="23"/>
      <c r="C6" s="18"/>
      <c r="D6" s="19">
        <v>409</v>
      </c>
      <c r="E6" s="18"/>
      <c r="F6" s="20">
        <f aca="true" t="shared" si="1" ref="F6:F14">D6*600</f>
        <v>245400</v>
      </c>
      <c r="G6" s="21">
        <f aca="true" t="shared" si="2" ref="G6:G15">E6+F6</f>
        <v>245400</v>
      </c>
      <c r="H6" s="22"/>
    </row>
    <row r="7" spans="1:8" s="2" customFormat="1" ht="14.25">
      <c r="A7" s="23" t="s">
        <v>10</v>
      </c>
      <c r="B7" s="23"/>
      <c r="C7" s="18">
        <v>309</v>
      </c>
      <c r="D7" s="19">
        <v>131</v>
      </c>
      <c r="E7" s="18">
        <f>C7*500</f>
        <v>154500</v>
      </c>
      <c r="F7" s="20">
        <f t="shared" si="1"/>
        <v>78600</v>
      </c>
      <c r="G7" s="21">
        <f t="shared" si="2"/>
        <v>233100</v>
      </c>
      <c r="H7" s="22"/>
    </row>
    <row r="8" spans="1:8" s="2" customFormat="1" ht="14.25">
      <c r="A8" s="23" t="s">
        <v>11</v>
      </c>
      <c r="B8" s="23"/>
      <c r="C8" s="18">
        <v>276</v>
      </c>
      <c r="D8" s="19">
        <v>124</v>
      </c>
      <c r="E8" s="18">
        <f>C8*500</f>
        <v>138000</v>
      </c>
      <c r="F8" s="20">
        <f t="shared" si="1"/>
        <v>74400</v>
      </c>
      <c r="G8" s="21">
        <f t="shared" si="2"/>
        <v>212400</v>
      </c>
      <c r="H8" s="22"/>
    </row>
    <row r="9" spans="1:8" s="2" customFormat="1" ht="14.25">
      <c r="A9" s="17" t="s">
        <v>12</v>
      </c>
      <c r="B9" s="17"/>
      <c r="C9" s="18"/>
      <c r="D9" s="19">
        <v>439</v>
      </c>
      <c r="E9" s="18"/>
      <c r="F9" s="20">
        <f t="shared" si="1"/>
        <v>263400</v>
      </c>
      <c r="G9" s="21">
        <f t="shared" si="2"/>
        <v>263400</v>
      </c>
      <c r="H9" s="22"/>
    </row>
    <row r="10" spans="1:8" s="2" customFormat="1" ht="14.25">
      <c r="A10" s="23" t="s">
        <v>13</v>
      </c>
      <c r="B10" s="23"/>
      <c r="C10" s="18"/>
      <c r="D10" s="19">
        <v>431</v>
      </c>
      <c r="E10" s="18"/>
      <c r="F10" s="20">
        <f t="shared" si="1"/>
        <v>258600</v>
      </c>
      <c r="G10" s="21">
        <f t="shared" si="2"/>
        <v>258600</v>
      </c>
      <c r="H10" s="22"/>
    </row>
    <row r="11" spans="1:8" s="2" customFormat="1" ht="14.25">
      <c r="A11" s="23" t="s">
        <v>14</v>
      </c>
      <c r="B11" s="23"/>
      <c r="C11" s="18"/>
      <c r="D11" s="19">
        <v>354</v>
      </c>
      <c r="E11" s="18"/>
      <c r="F11" s="20">
        <f t="shared" si="1"/>
        <v>212400</v>
      </c>
      <c r="G11" s="21">
        <f t="shared" si="2"/>
        <v>212400</v>
      </c>
      <c r="H11" s="22"/>
    </row>
    <row r="12" spans="1:8" s="2" customFormat="1" ht="14.25">
      <c r="A12" s="17" t="s">
        <v>15</v>
      </c>
      <c r="B12" s="17"/>
      <c r="C12" s="18"/>
      <c r="D12" s="19">
        <v>787</v>
      </c>
      <c r="E12" s="18"/>
      <c r="F12" s="20">
        <f t="shared" si="1"/>
        <v>472200</v>
      </c>
      <c r="G12" s="21">
        <f t="shared" si="2"/>
        <v>472200</v>
      </c>
      <c r="H12" s="22"/>
    </row>
    <row r="13" spans="1:8" s="2" customFormat="1" ht="14.25">
      <c r="A13" s="23" t="s">
        <v>16</v>
      </c>
      <c r="B13" s="23"/>
      <c r="C13" s="18">
        <v>118</v>
      </c>
      <c r="D13" s="19">
        <v>55</v>
      </c>
      <c r="E13" s="18">
        <f>C13*500</f>
        <v>59000</v>
      </c>
      <c r="F13" s="20">
        <f t="shared" si="1"/>
        <v>33000</v>
      </c>
      <c r="G13" s="21">
        <f t="shared" si="2"/>
        <v>92000</v>
      </c>
      <c r="H13" s="22"/>
    </row>
    <row r="14" spans="1:8" s="2" customFormat="1" ht="14.25">
      <c r="A14" s="23" t="s">
        <v>18</v>
      </c>
      <c r="B14" s="23" t="s">
        <v>18</v>
      </c>
      <c r="C14" s="19">
        <v>258</v>
      </c>
      <c r="D14" s="19">
        <v>145</v>
      </c>
      <c r="E14" s="18">
        <f>C14*500</f>
        <v>129000</v>
      </c>
      <c r="F14" s="20">
        <f t="shared" si="1"/>
        <v>87000</v>
      </c>
      <c r="G14" s="21">
        <f t="shared" si="2"/>
        <v>216000</v>
      </c>
      <c r="H14" s="22"/>
    </row>
    <row r="15" spans="1:8" s="2" customFormat="1" ht="14.25">
      <c r="A15" s="23"/>
      <c r="B15" s="24" t="s">
        <v>19</v>
      </c>
      <c r="C15" s="19">
        <v>37</v>
      </c>
      <c r="D15" s="19"/>
      <c r="E15" s="21">
        <v>50000</v>
      </c>
      <c r="F15" s="20"/>
      <c r="G15" s="21">
        <v>50000</v>
      </c>
      <c r="H15" s="18"/>
    </row>
    <row r="16" spans="1:8" s="2" customFormat="1" ht="14.25">
      <c r="A16" s="23"/>
      <c r="B16" s="24" t="s">
        <v>20</v>
      </c>
      <c r="C16" s="19">
        <v>59</v>
      </c>
      <c r="D16" s="19"/>
      <c r="E16" s="21">
        <v>50000</v>
      </c>
      <c r="F16" s="20"/>
      <c r="G16" s="21">
        <v>50000</v>
      </c>
      <c r="H16" s="18"/>
    </row>
    <row r="17" spans="1:8" s="2" customFormat="1" ht="14.25">
      <c r="A17" s="23"/>
      <c r="B17" s="24" t="s">
        <v>21</v>
      </c>
      <c r="C17" s="19">
        <v>23</v>
      </c>
      <c r="D17" s="19"/>
      <c r="E17" s="21">
        <v>40000</v>
      </c>
      <c r="F17" s="20"/>
      <c r="G17" s="21">
        <v>40000</v>
      </c>
      <c r="H17" s="18"/>
    </row>
    <row r="18" spans="1:8" s="2" customFormat="1" ht="14.25">
      <c r="A18" s="23"/>
      <c r="B18" s="17" t="s">
        <v>22</v>
      </c>
      <c r="C18" s="19">
        <v>100</v>
      </c>
      <c r="D18" s="19"/>
      <c r="E18" s="21">
        <v>50000</v>
      </c>
      <c r="F18" s="20"/>
      <c r="G18" s="21">
        <v>50000</v>
      </c>
      <c r="H18" s="18"/>
    </row>
    <row r="19" spans="1:8" s="2" customFormat="1" ht="14.25">
      <c r="A19" s="23"/>
      <c r="B19" s="24" t="s">
        <v>23</v>
      </c>
      <c r="C19" s="25">
        <f aca="true" t="shared" si="3" ref="C19:F19">SUM(C14:C18)</f>
        <v>477</v>
      </c>
      <c r="D19" s="25">
        <f t="shared" si="3"/>
        <v>145</v>
      </c>
      <c r="E19" s="18">
        <f t="shared" si="3"/>
        <v>319000</v>
      </c>
      <c r="F19" s="20">
        <f t="shared" si="3"/>
        <v>87000</v>
      </c>
      <c r="G19" s="26">
        <f aca="true" t="shared" si="4" ref="G19:G25">E19+F19</f>
        <v>406000</v>
      </c>
      <c r="H19" s="18"/>
    </row>
    <row r="20" spans="1:8" s="2" customFormat="1" ht="14.25">
      <c r="A20" s="27" t="s">
        <v>25</v>
      </c>
      <c r="B20" s="17" t="s">
        <v>25</v>
      </c>
      <c r="C20" s="19">
        <v>676</v>
      </c>
      <c r="D20" s="19"/>
      <c r="E20" s="18">
        <f>C20*400</f>
        <v>270400</v>
      </c>
      <c r="F20" s="20"/>
      <c r="G20" s="21">
        <f t="shared" si="4"/>
        <v>270400</v>
      </c>
      <c r="H20" s="18"/>
    </row>
    <row r="21" spans="1:8" s="2" customFormat="1" ht="14.25">
      <c r="A21" s="27"/>
      <c r="B21" s="17" t="s">
        <v>26</v>
      </c>
      <c r="C21" s="19">
        <v>92</v>
      </c>
      <c r="D21" s="19"/>
      <c r="E21" s="21">
        <v>40000</v>
      </c>
      <c r="F21" s="20"/>
      <c r="G21" s="21">
        <v>40000</v>
      </c>
      <c r="H21" s="18"/>
    </row>
    <row r="22" spans="1:8" s="2" customFormat="1" ht="14.25">
      <c r="A22" s="27"/>
      <c r="B22" s="17" t="s">
        <v>27</v>
      </c>
      <c r="C22" s="19">
        <v>64</v>
      </c>
      <c r="D22" s="19"/>
      <c r="E22" s="21">
        <v>40000</v>
      </c>
      <c r="F22" s="20"/>
      <c r="G22" s="21">
        <v>40000</v>
      </c>
      <c r="H22" s="18"/>
    </row>
    <row r="23" spans="1:8" s="2" customFormat="1" ht="13.5" customHeight="1">
      <c r="A23" s="27"/>
      <c r="B23" s="24" t="s">
        <v>28</v>
      </c>
      <c r="C23" s="19">
        <v>1</v>
      </c>
      <c r="D23" s="19"/>
      <c r="E23" s="18">
        <v>4000</v>
      </c>
      <c r="F23" s="20"/>
      <c r="G23" s="18">
        <v>4000</v>
      </c>
      <c r="H23" s="18"/>
    </row>
    <row r="24" spans="1:8" s="2" customFormat="1" ht="14.25">
      <c r="A24" s="27"/>
      <c r="B24" s="24" t="s">
        <v>23</v>
      </c>
      <c r="C24" s="28">
        <f>SUM(C20:C23)</f>
        <v>833</v>
      </c>
      <c r="D24" s="28"/>
      <c r="E24" s="18">
        <f>SUM(E20:E23)</f>
        <v>354400</v>
      </c>
      <c r="F24" s="20"/>
      <c r="G24" s="21">
        <f t="shared" si="4"/>
        <v>354400</v>
      </c>
      <c r="H24" s="18"/>
    </row>
    <row r="25" spans="1:8" s="2" customFormat="1" ht="14.25">
      <c r="A25" s="27" t="s">
        <v>30</v>
      </c>
      <c r="B25" s="17" t="s">
        <v>30</v>
      </c>
      <c r="C25" s="19">
        <v>1467</v>
      </c>
      <c r="D25" s="19"/>
      <c r="E25" s="18">
        <f>C25*400</f>
        <v>586800</v>
      </c>
      <c r="F25" s="20"/>
      <c r="G25" s="21">
        <f t="shared" si="4"/>
        <v>586800</v>
      </c>
      <c r="H25" s="18"/>
    </row>
    <row r="26" spans="1:8" s="2" customFormat="1" ht="14.25">
      <c r="A26" s="27"/>
      <c r="B26" s="24" t="s">
        <v>31</v>
      </c>
      <c r="C26" s="19">
        <v>79</v>
      </c>
      <c r="D26" s="19"/>
      <c r="E26" s="21">
        <v>50000</v>
      </c>
      <c r="F26" s="20"/>
      <c r="G26" s="21">
        <v>50000</v>
      </c>
      <c r="H26" s="18"/>
    </row>
    <row r="27" spans="1:8" s="2" customFormat="1" ht="14.25">
      <c r="A27" s="27"/>
      <c r="B27" s="17" t="s">
        <v>32</v>
      </c>
      <c r="C27" s="19">
        <v>181</v>
      </c>
      <c r="D27" s="19"/>
      <c r="E27" s="18">
        <f>C27*500</f>
        <v>90500</v>
      </c>
      <c r="F27" s="20"/>
      <c r="G27" s="21">
        <f aca="true" t="shared" si="5" ref="G27:G33">E27+F27</f>
        <v>90500</v>
      </c>
      <c r="H27" s="18"/>
    </row>
    <row r="28" spans="1:8" s="2" customFormat="1" ht="14.25">
      <c r="A28" s="27"/>
      <c r="B28" s="17" t="s">
        <v>33</v>
      </c>
      <c r="C28" s="29">
        <v>1</v>
      </c>
      <c r="D28" s="29"/>
      <c r="E28" s="18">
        <v>4000</v>
      </c>
      <c r="F28" s="20"/>
      <c r="G28" s="21">
        <v>4000</v>
      </c>
      <c r="H28" s="18"/>
    </row>
    <row r="29" spans="1:8" s="2" customFormat="1" ht="14.25">
      <c r="A29" s="27"/>
      <c r="B29" s="17" t="s">
        <v>34</v>
      </c>
      <c r="C29" s="19">
        <v>4</v>
      </c>
      <c r="D29" s="19"/>
      <c r="E29" s="18">
        <v>4000</v>
      </c>
      <c r="F29" s="20"/>
      <c r="G29" s="21">
        <f t="shared" si="5"/>
        <v>4000</v>
      </c>
      <c r="H29" s="18"/>
    </row>
    <row r="30" spans="1:8" s="2" customFormat="1" ht="14.25">
      <c r="A30" s="27"/>
      <c r="B30" s="17" t="s">
        <v>35</v>
      </c>
      <c r="C30" s="19">
        <v>62</v>
      </c>
      <c r="D30" s="19"/>
      <c r="E30" s="21">
        <v>50000</v>
      </c>
      <c r="F30" s="20"/>
      <c r="G30" s="21">
        <v>50000</v>
      </c>
      <c r="H30" s="18"/>
    </row>
    <row r="31" spans="1:8" s="2" customFormat="1" ht="14.25">
      <c r="A31" s="27"/>
      <c r="B31" s="17" t="s">
        <v>36</v>
      </c>
      <c r="C31" s="19">
        <v>1</v>
      </c>
      <c r="D31" s="19"/>
      <c r="E31" s="18">
        <v>4000</v>
      </c>
      <c r="F31" s="20"/>
      <c r="G31" s="21">
        <f t="shared" si="5"/>
        <v>4000</v>
      </c>
      <c r="H31" s="18"/>
    </row>
    <row r="32" spans="1:8" s="2" customFormat="1" ht="14.25">
      <c r="A32" s="27"/>
      <c r="B32" s="24" t="s">
        <v>23</v>
      </c>
      <c r="C32" s="28">
        <f>SUM(C25:C31)</f>
        <v>1795</v>
      </c>
      <c r="D32" s="28"/>
      <c r="E32" s="18">
        <f>SUM(E25:E31)</f>
        <v>789300</v>
      </c>
      <c r="F32" s="20"/>
      <c r="G32" s="21">
        <f t="shared" si="5"/>
        <v>789300</v>
      </c>
      <c r="H32" s="18"/>
    </row>
    <row r="33" spans="1:8" s="2" customFormat="1" ht="14.25">
      <c r="A33" s="27" t="s">
        <v>38</v>
      </c>
      <c r="B33" s="17" t="s">
        <v>38</v>
      </c>
      <c r="C33" s="19">
        <v>272</v>
      </c>
      <c r="D33" s="19"/>
      <c r="E33" s="18">
        <f>C33*500</f>
        <v>136000</v>
      </c>
      <c r="F33" s="20"/>
      <c r="G33" s="21">
        <f t="shared" si="5"/>
        <v>136000</v>
      </c>
      <c r="H33" s="18"/>
    </row>
    <row r="34" spans="1:8" s="2" customFormat="1" ht="14.25">
      <c r="A34" s="27"/>
      <c r="B34" s="17" t="s">
        <v>39</v>
      </c>
      <c r="C34" s="19">
        <v>10</v>
      </c>
      <c r="D34" s="19"/>
      <c r="E34" s="21">
        <v>40000</v>
      </c>
      <c r="F34" s="20"/>
      <c r="G34" s="21">
        <v>40000</v>
      </c>
      <c r="H34" s="18"/>
    </row>
    <row r="35" spans="1:8" s="2" customFormat="1" ht="14.25">
      <c r="A35" s="27"/>
      <c r="B35" s="24" t="s">
        <v>23</v>
      </c>
      <c r="C35" s="28">
        <f>SUM(C33:C34)</f>
        <v>282</v>
      </c>
      <c r="D35" s="28"/>
      <c r="E35" s="18">
        <f>SUM(E33:E34)</f>
        <v>176000</v>
      </c>
      <c r="F35" s="20"/>
      <c r="G35" s="21">
        <f>E35+F35</f>
        <v>176000</v>
      </c>
      <c r="H35" s="18"/>
    </row>
    <row r="36" spans="1:8" s="2" customFormat="1" ht="14.25">
      <c r="A36" s="27" t="s">
        <v>41</v>
      </c>
      <c r="B36" s="17" t="s">
        <v>41</v>
      </c>
      <c r="C36" s="19">
        <v>792</v>
      </c>
      <c r="D36" s="19"/>
      <c r="E36" s="18">
        <f>C36*500</f>
        <v>396000</v>
      </c>
      <c r="F36" s="20"/>
      <c r="G36" s="21">
        <f>E36+F36</f>
        <v>396000</v>
      </c>
      <c r="H36" s="18"/>
    </row>
    <row r="37" spans="1:8" s="2" customFormat="1" ht="14.25">
      <c r="A37" s="27"/>
      <c r="B37" s="24" t="s">
        <v>42</v>
      </c>
      <c r="C37" s="19">
        <v>37</v>
      </c>
      <c r="D37" s="19"/>
      <c r="E37" s="21">
        <v>40000</v>
      </c>
      <c r="F37" s="20"/>
      <c r="G37" s="21">
        <v>40000</v>
      </c>
      <c r="H37" s="18"/>
    </row>
    <row r="38" spans="1:8" s="2" customFormat="1" ht="14.25">
      <c r="A38" s="27"/>
      <c r="B38" s="24" t="s">
        <v>43</v>
      </c>
      <c r="C38" s="19">
        <v>41</v>
      </c>
      <c r="D38" s="19"/>
      <c r="E38" s="21">
        <v>40000</v>
      </c>
      <c r="F38" s="20"/>
      <c r="G38" s="21">
        <v>40000</v>
      </c>
      <c r="H38" s="18"/>
    </row>
    <row r="39" spans="1:8" s="2" customFormat="1" ht="14.25">
      <c r="A39" s="27"/>
      <c r="B39" s="24" t="s">
        <v>44</v>
      </c>
      <c r="C39" s="19">
        <v>23</v>
      </c>
      <c r="D39" s="19"/>
      <c r="E39" s="21">
        <v>40000</v>
      </c>
      <c r="F39" s="20"/>
      <c r="G39" s="21">
        <v>40000</v>
      </c>
      <c r="H39" s="18"/>
    </row>
    <row r="40" spans="1:8" s="2" customFormat="1" ht="14.25">
      <c r="A40" s="27"/>
      <c r="B40" s="24" t="s">
        <v>45</v>
      </c>
      <c r="C40" s="19">
        <v>22</v>
      </c>
      <c r="D40" s="19"/>
      <c r="E40" s="21">
        <v>50000</v>
      </c>
      <c r="F40" s="20"/>
      <c r="G40" s="21">
        <v>50000</v>
      </c>
      <c r="H40" s="18"/>
    </row>
    <row r="41" spans="1:8" s="2" customFormat="1" ht="14.25">
      <c r="A41" s="27"/>
      <c r="B41" s="24" t="s">
        <v>46</v>
      </c>
      <c r="C41" s="19">
        <v>66</v>
      </c>
      <c r="D41" s="19"/>
      <c r="E41" s="21">
        <v>40000</v>
      </c>
      <c r="F41" s="20"/>
      <c r="G41" s="21">
        <v>40000</v>
      </c>
      <c r="H41" s="18"/>
    </row>
    <row r="42" spans="1:8" s="2" customFormat="1" ht="13.5" customHeight="1">
      <c r="A42" s="27"/>
      <c r="B42" s="24" t="s">
        <v>23</v>
      </c>
      <c r="C42" s="28">
        <f>SUM(C36:C41)</f>
        <v>981</v>
      </c>
      <c r="D42" s="28"/>
      <c r="E42" s="18">
        <f>SUM(E36:E41)</f>
        <v>606000</v>
      </c>
      <c r="F42" s="20"/>
      <c r="G42" s="21">
        <f aca="true" t="shared" si="6" ref="G42:G46">E42+F42</f>
        <v>606000</v>
      </c>
      <c r="H42" s="18"/>
    </row>
    <row r="43" spans="1:8" s="2" customFormat="1" ht="14.25">
      <c r="A43" s="27" t="s">
        <v>48</v>
      </c>
      <c r="B43" s="17" t="s">
        <v>48</v>
      </c>
      <c r="C43" s="19">
        <v>307</v>
      </c>
      <c r="D43" s="19"/>
      <c r="E43" s="18">
        <f aca="true" t="shared" si="7" ref="E43:E46">C43*500</f>
        <v>153500</v>
      </c>
      <c r="F43" s="20"/>
      <c r="G43" s="46">
        <f t="shared" si="6"/>
        <v>153500</v>
      </c>
      <c r="H43" s="18"/>
    </row>
    <row r="44" spans="1:8" s="2" customFormat="1" ht="14.25">
      <c r="A44" s="27"/>
      <c r="B44" s="24" t="s">
        <v>49</v>
      </c>
      <c r="C44" s="19">
        <v>33</v>
      </c>
      <c r="D44" s="19"/>
      <c r="E44" s="21">
        <v>50000</v>
      </c>
      <c r="F44" s="20"/>
      <c r="G44" s="21">
        <v>50000</v>
      </c>
      <c r="H44" s="18"/>
    </row>
    <row r="45" spans="1:8" s="2" customFormat="1" ht="14.25">
      <c r="A45" s="27"/>
      <c r="B45" s="24" t="s">
        <v>50</v>
      </c>
      <c r="C45" s="19">
        <v>142</v>
      </c>
      <c r="D45" s="19"/>
      <c r="E45" s="18">
        <f t="shared" si="7"/>
        <v>71000</v>
      </c>
      <c r="F45" s="20"/>
      <c r="G45" s="46">
        <f t="shared" si="6"/>
        <v>71000</v>
      </c>
      <c r="H45" s="18"/>
    </row>
    <row r="46" spans="1:8" s="2" customFormat="1" ht="14.25">
      <c r="A46" s="27"/>
      <c r="B46" s="24" t="s">
        <v>51</v>
      </c>
      <c r="C46" s="19">
        <v>107</v>
      </c>
      <c r="D46" s="19"/>
      <c r="E46" s="18">
        <f t="shared" si="7"/>
        <v>53500</v>
      </c>
      <c r="F46" s="20"/>
      <c r="G46" s="21">
        <f t="shared" si="6"/>
        <v>53500</v>
      </c>
      <c r="H46" s="18"/>
    </row>
    <row r="47" spans="1:8" s="2" customFormat="1" ht="14.25">
      <c r="A47" s="27"/>
      <c r="B47" s="24" t="s">
        <v>52</v>
      </c>
      <c r="C47" s="19">
        <v>86</v>
      </c>
      <c r="D47" s="19"/>
      <c r="E47" s="21">
        <v>50000</v>
      </c>
      <c r="F47" s="20"/>
      <c r="G47" s="21">
        <v>50000</v>
      </c>
      <c r="H47" s="18"/>
    </row>
    <row r="48" spans="1:8" s="2" customFormat="1" ht="14.25">
      <c r="A48" s="27"/>
      <c r="B48" s="24" t="s">
        <v>53</v>
      </c>
      <c r="C48" s="19">
        <v>4</v>
      </c>
      <c r="D48" s="19"/>
      <c r="E48" s="18">
        <v>4000</v>
      </c>
      <c r="F48" s="20"/>
      <c r="G48" s="21">
        <f aca="true" t="shared" si="8" ref="G48:G51">E48+F48</f>
        <v>4000</v>
      </c>
      <c r="H48" s="18"/>
    </row>
    <row r="49" spans="1:8" s="2" customFormat="1" ht="14.25">
      <c r="A49" s="27"/>
      <c r="B49" s="24" t="s">
        <v>54</v>
      </c>
      <c r="C49" s="19">
        <v>8</v>
      </c>
      <c r="D49" s="19"/>
      <c r="E49" s="18">
        <v>4000</v>
      </c>
      <c r="F49" s="20"/>
      <c r="G49" s="21">
        <f t="shared" si="8"/>
        <v>4000</v>
      </c>
      <c r="H49" s="18"/>
    </row>
    <row r="50" spans="1:8" s="2" customFormat="1" ht="14.25">
      <c r="A50" s="27"/>
      <c r="B50" s="24" t="s">
        <v>55</v>
      </c>
      <c r="C50" s="19">
        <v>3</v>
      </c>
      <c r="D50" s="19"/>
      <c r="E50" s="18">
        <v>4000</v>
      </c>
      <c r="F50" s="20"/>
      <c r="G50" s="21">
        <f t="shared" si="8"/>
        <v>4000</v>
      </c>
      <c r="H50" s="18"/>
    </row>
    <row r="51" spans="1:8" s="2" customFormat="1" ht="14.25">
      <c r="A51" s="27"/>
      <c r="B51" s="17" t="s">
        <v>56</v>
      </c>
      <c r="C51" s="19">
        <v>399</v>
      </c>
      <c r="D51" s="19"/>
      <c r="E51" s="18">
        <f>C51*500</f>
        <v>199500</v>
      </c>
      <c r="F51" s="20"/>
      <c r="G51" s="21">
        <f t="shared" si="8"/>
        <v>199500</v>
      </c>
      <c r="H51" s="18"/>
    </row>
    <row r="52" spans="1:8" s="2" customFormat="1" ht="14.25">
      <c r="A52" s="27"/>
      <c r="B52" s="24" t="s">
        <v>23</v>
      </c>
      <c r="C52" s="28">
        <f aca="true" t="shared" si="9" ref="C52:G52">SUM(C43:C51)</f>
        <v>1089</v>
      </c>
      <c r="D52" s="28"/>
      <c r="E52" s="18">
        <f t="shared" si="9"/>
        <v>589500</v>
      </c>
      <c r="F52" s="20"/>
      <c r="G52" s="21">
        <f t="shared" si="9"/>
        <v>589500</v>
      </c>
      <c r="H52" s="18"/>
    </row>
    <row r="53" spans="1:8" s="2" customFormat="1" ht="14.25">
      <c r="A53" s="27" t="s">
        <v>58</v>
      </c>
      <c r="B53" s="24" t="s">
        <v>58</v>
      </c>
      <c r="C53" s="19">
        <v>475</v>
      </c>
      <c r="D53" s="19"/>
      <c r="E53" s="18">
        <f>C53*400</f>
        <v>190000</v>
      </c>
      <c r="F53" s="20"/>
      <c r="G53" s="21">
        <f aca="true" t="shared" si="10" ref="G53:G63">E53+F53</f>
        <v>190000</v>
      </c>
      <c r="H53" s="18"/>
    </row>
    <row r="54" spans="1:8" s="2" customFormat="1" ht="14.25">
      <c r="A54" s="27"/>
      <c r="B54" s="24" t="s">
        <v>59</v>
      </c>
      <c r="C54" s="19">
        <v>94</v>
      </c>
      <c r="D54" s="19"/>
      <c r="E54" s="21">
        <v>50000</v>
      </c>
      <c r="F54" s="20"/>
      <c r="G54" s="21">
        <v>50000</v>
      </c>
      <c r="H54" s="18"/>
    </row>
    <row r="55" spans="1:8" s="2" customFormat="1" ht="14.25">
      <c r="A55" s="27"/>
      <c r="B55" s="24" t="s">
        <v>60</v>
      </c>
      <c r="C55" s="19">
        <v>57</v>
      </c>
      <c r="D55" s="19"/>
      <c r="E55" s="21">
        <v>50000</v>
      </c>
      <c r="F55" s="20"/>
      <c r="G55" s="21">
        <v>50000</v>
      </c>
      <c r="H55" s="18"/>
    </row>
    <row r="56" spans="1:8" s="2" customFormat="1" ht="14.25">
      <c r="A56" s="27"/>
      <c r="B56" s="24" t="s">
        <v>61</v>
      </c>
      <c r="C56" s="19">
        <v>148</v>
      </c>
      <c r="D56" s="19"/>
      <c r="E56" s="18">
        <f>C56*500</f>
        <v>74000</v>
      </c>
      <c r="F56" s="20"/>
      <c r="G56" s="21">
        <f t="shared" si="10"/>
        <v>74000</v>
      </c>
      <c r="H56" s="18"/>
    </row>
    <row r="57" spans="1:8" s="2" customFormat="1" ht="14.25">
      <c r="A57" s="27"/>
      <c r="B57" s="24" t="s">
        <v>62</v>
      </c>
      <c r="C57" s="19">
        <v>74</v>
      </c>
      <c r="D57" s="19"/>
      <c r="E57" s="21">
        <v>50000</v>
      </c>
      <c r="F57" s="20"/>
      <c r="G57" s="21">
        <v>50000</v>
      </c>
      <c r="H57" s="18"/>
    </row>
    <row r="58" spans="1:8" s="2" customFormat="1" ht="14.25">
      <c r="A58" s="27"/>
      <c r="B58" s="24" t="s">
        <v>63</v>
      </c>
      <c r="C58" s="19">
        <v>4</v>
      </c>
      <c r="D58" s="19"/>
      <c r="E58" s="18">
        <v>4000</v>
      </c>
      <c r="F58" s="20"/>
      <c r="G58" s="21">
        <f t="shared" si="10"/>
        <v>4000</v>
      </c>
      <c r="H58" s="18"/>
    </row>
    <row r="59" spans="1:8" s="2" customFormat="1" ht="14.25">
      <c r="A59" s="27"/>
      <c r="B59" s="24" t="s">
        <v>64</v>
      </c>
      <c r="C59" s="19">
        <v>2</v>
      </c>
      <c r="D59" s="19"/>
      <c r="E59" s="18">
        <v>4000</v>
      </c>
      <c r="F59" s="20"/>
      <c r="G59" s="21">
        <f t="shared" si="10"/>
        <v>4000</v>
      </c>
      <c r="H59" s="18"/>
    </row>
    <row r="60" spans="1:8" s="2" customFormat="1" ht="14.25">
      <c r="A60" s="27"/>
      <c r="B60" s="17" t="s">
        <v>65</v>
      </c>
      <c r="C60" s="19">
        <v>8</v>
      </c>
      <c r="D60" s="19"/>
      <c r="E60" s="18">
        <v>4000</v>
      </c>
      <c r="F60" s="20"/>
      <c r="G60" s="21">
        <f t="shared" si="10"/>
        <v>4000</v>
      </c>
      <c r="H60" s="18"/>
    </row>
    <row r="61" spans="1:8" s="2" customFormat="1" ht="14.25">
      <c r="A61" s="27"/>
      <c r="B61" s="24" t="s">
        <v>66</v>
      </c>
      <c r="C61" s="19">
        <v>24</v>
      </c>
      <c r="D61" s="19"/>
      <c r="E61" s="18">
        <v>20000</v>
      </c>
      <c r="F61" s="20"/>
      <c r="G61" s="21">
        <f t="shared" si="10"/>
        <v>20000</v>
      </c>
      <c r="H61" s="18"/>
    </row>
    <row r="62" spans="1:8" s="2" customFormat="1" ht="14.25">
      <c r="A62" s="27"/>
      <c r="B62" s="24" t="s">
        <v>23</v>
      </c>
      <c r="C62" s="28">
        <f>SUM(C53:C61)</f>
        <v>886</v>
      </c>
      <c r="D62" s="28"/>
      <c r="E62" s="18">
        <f>SUM(E53:E61)</f>
        <v>446000</v>
      </c>
      <c r="F62" s="20"/>
      <c r="G62" s="21">
        <f t="shared" si="10"/>
        <v>446000</v>
      </c>
      <c r="H62" s="18"/>
    </row>
    <row r="63" spans="1:8" s="2" customFormat="1" ht="14.25">
      <c r="A63" s="27" t="s">
        <v>67</v>
      </c>
      <c r="B63" s="24" t="s">
        <v>67</v>
      </c>
      <c r="C63" s="19">
        <v>287</v>
      </c>
      <c r="D63" s="19">
        <v>94</v>
      </c>
      <c r="E63" s="18">
        <f>C63*500</f>
        <v>143500</v>
      </c>
      <c r="F63" s="20">
        <f>D63*600</f>
        <v>56400</v>
      </c>
      <c r="G63" s="21">
        <f t="shared" si="10"/>
        <v>199900</v>
      </c>
      <c r="H63" s="18"/>
    </row>
    <row r="64" spans="1:8" s="2" customFormat="1" ht="14.25">
      <c r="A64" s="27"/>
      <c r="B64" s="24" t="s">
        <v>68</v>
      </c>
      <c r="C64" s="19">
        <v>84</v>
      </c>
      <c r="D64" s="19"/>
      <c r="E64" s="21">
        <v>50000</v>
      </c>
      <c r="F64" s="20"/>
      <c r="G64" s="21">
        <v>50000</v>
      </c>
      <c r="H64" s="18"/>
    </row>
    <row r="65" spans="1:8" s="2" customFormat="1" ht="14.25">
      <c r="A65" s="27"/>
      <c r="B65" s="24" t="s">
        <v>69</v>
      </c>
      <c r="C65" s="19">
        <v>111</v>
      </c>
      <c r="D65" s="19"/>
      <c r="E65" s="18">
        <f>C65*500</f>
        <v>55500</v>
      </c>
      <c r="F65" s="20"/>
      <c r="G65" s="21">
        <f aca="true" t="shared" si="11" ref="G65:G72">E65+F65</f>
        <v>55500</v>
      </c>
      <c r="H65" s="18"/>
    </row>
    <row r="66" spans="1:8" s="2" customFormat="1" ht="14.25">
      <c r="A66" s="27"/>
      <c r="B66" s="24" t="s">
        <v>70</v>
      </c>
      <c r="C66" s="19">
        <v>54</v>
      </c>
      <c r="D66" s="19"/>
      <c r="E66" s="21">
        <v>50000</v>
      </c>
      <c r="F66" s="20"/>
      <c r="G66" s="21">
        <v>50000</v>
      </c>
      <c r="H66" s="18"/>
    </row>
    <row r="67" spans="1:8" s="2" customFormat="1" ht="14.25">
      <c r="A67" s="27"/>
      <c r="B67" s="17" t="s">
        <v>71</v>
      </c>
      <c r="C67" s="19">
        <v>2</v>
      </c>
      <c r="D67" s="19"/>
      <c r="E67" s="18">
        <v>4000</v>
      </c>
      <c r="F67" s="20"/>
      <c r="G67" s="21">
        <f t="shared" si="11"/>
        <v>4000</v>
      </c>
      <c r="H67" s="18"/>
    </row>
    <row r="68" spans="1:8" s="2" customFormat="1" ht="14.25">
      <c r="A68" s="27"/>
      <c r="B68" s="24" t="s">
        <v>72</v>
      </c>
      <c r="C68" s="19">
        <v>1</v>
      </c>
      <c r="D68" s="19"/>
      <c r="E68" s="18">
        <v>4000</v>
      </c>
      <c r="F68" s="20"/>
      <c r="G68" s="21">
        <f t="shared" si="11"/>
        <v>4000</v>
      </c>
      <c r="H68" s="18"/>
    </row>
    <row r="69" spans="1:8" s="2" customFormat="1" ht="14.25">
      <c r="A69" s="27"/>
      <c r="B69" s="24" t="s">
        <v>73</v>
      </c>
      <c r="C69" s="19">
        <v>4</v>
      </c>
      <c r="D69" s="19"/>
      <c r="E69" s="18">
        <v>4000</v>
      </c>
      <c r="F69" s="20"/>
      <c r="G69" s="21">
        <f t="shared" si="11"/>
        <v>4000</v>
      </c>
      <c r="H69" s="18"/>
    </row>
    <row r="70" spans="1:8" s="2" customFormat="1" ht="14.25">
      <c r="A70" s="27"/>
      <c r="B70" s="17" t="s">
        <v>74</v>
      </c>
      <c r="C70" s="19">
        <v>27</v>
      </c>
      <c r="D70" s="19"/>
      <c r="E70" s="18">
        <v>20000</v>
      </c>
      <c r="F70" s="20"/>
      <c r="G70" s="21">
        <f t="shared" si="11"/>
        <v>20000</v>
      </c>
      <c r="H70" s="18"/>
    </row>
    <row r="71" spans="1:8" s="2" customFormat="1" ht="14.25">
      <c r="A71" s="27"/>
      <c r="B71" s="24" t="s">
        <v>23</v>
      </c>
      <c r="C71" s="28">
        <f>SUM(C63:C70)</f>
        <v>570</v>
      </c>
      <c r="D71" s="28">
        <f>SUM(D63:D70)</f>
        <v>94</v>
      </c>
      <c r="E71" s="18">
        <f>SUM(E63:E70)</f>
        <v>331000</v>
      </c>
      <c r="F71" s="20">
        <f>D71*600</f>
        <v>56400</v>
      </c>
      <c r="G71" s="21">
        <f t="shared" si="11"/>
        <v>387400</v>
      </c>
      <c r="H71" s="18"/>
    </row>
    <row r="72" spans="1:8" s="2" customFormat="1" ht="14.25">
      <c r="A72" s="27" t="s">
        <v>76</v>
      </c>
      <c r="B72" s="17" t="s">
        <v>76</v>
      </c>
      <c r="C72" s="19">
        <v>459</v>
      </c>
      <c r="D72" s="19"/>
      <c r="E72" s="18">
        <f>C72*500</f>
        <v>229500</v>
      </c>
      <c r="F72" s="20"/>
      <c r="G72" s="21">
        <f t="shared" si="11"/>
        <v>229500</v>
      </c>
      <c r="H72" s="18"/>
    </row>
    <row r="73" spans="1:8" s="2" customFormat="1" ht="14.25">
      <c r="A73" s="27"/>
      <c r="B73" s="17" t="s">
        <v>77</v>
      </c>
      <c r="C73" s="19">
        <v>21</v>
      </c>
      <c r="D73" s="19"/>
      <c r="E73" s="21">
        <v>50000</v>
      </c>
      <c r="F73" s="20"/>
      <c r="G73" s="21">
        <v>50000</v>
      </c>
      <c r="H73" s="18"/>
    </row>
    <row r="74" spans="1:8" s="2" customFormat="1" ht="13.5" customHeight="1">
      <c r="A74" s="27"/>
      <c r="B74" s="24" t="s">
        <v>78</v>
      </c>
      <c r="C74" s="19">
        <v>105</v>
      </c>
      <c r="D74" s="19"/>
      <c r="E74" s="21">
        <f>C74*500</f>
        <v>52500</v>
      </c>
      <c r="F74" s="20"/>
      <c r="G74" s="21">
        <f>E74</f>
        <v>52500</v>
      </c>
      <c r="H74" s="18"/>
    </row>
    <row r="75" spans="1:8" s="2" customFormat="1" ht="14.25">
      <c r="A75" s="27"/>
      <c r="B75" s="24" t="s">
        <v>79</v>
      </c>
      <c r="C75" s="19">
        <v>2</v>
      </c>
      <c r="D75" s="19"/>
      <c r="E75" s="18">
        <v>4000</v>
      </c>
      <c r="F75" s="20"/>
      <c r="G75" s="18">
        <v>4000</v>
      </c>
      <c r="H75" s="18"/>
    </row>
    <row r="76" spans="1:8" s="2" customFormat="1" ht="14.25">
      <c r="A76" s="27"/>
      <c r="B76" s="17" t="s">
        <v>80</v>
      </c>
      <c r="C76" s="19">
        <v>4</v>
      </c>
      <c r="D76" s="19"/>
      <c r="E76" s="18">
        <v>4000</v>
      </c>
      <c r="F76" s="20"/>
      <c r="G76" s="18">
        <v>4000</v>
      </c>
      <c r="H76" s="18"/>
    </row>
    <row r="77" spans="1:8" s="2" customFormat="1" ht="14.25">
      <c r="A77" s="27"/>
      <c r="B77" s="24" t="s">
        <v>81</v>
      </c>
      <c r="C77" s="19">
        <v>4</v>
      </c>
      <c r="D77" s="19"/>
      <c r="E77" s="18">
        <v>4000</v>
      </c>
      <c r="F77" s="20"/>
      <c r="G77" s="18">
        <v>4000</v>
      </c>
      <c r="H77" s="18"/>
    </row>
    <row r="78" spans="1:8" s="2" customFormat="1" ht="14.25">
      <c r="A78" s="27"/>
      <c r="B78" s="24" t="s">
        <v>82</v>
      </c>
      <c r="C78" s="19">
        <v>3</v>
      </c>
      <c r="D78" s="19"/>
      <c r="E78" s="18">
        <v>4000</v>
      </c>
      <c r="F78" s="20"/>
      <c r="G78" s="18">
        <v>4000</v>
      </c>
      <c r="H78" s="18"/>
    </row>
    <row r="79" spans="1:8" s="2" customFormat="1" ht="14.25">
      <c r="A79" s="27"/>
      <c r="B79" s="17" t="s">
        <v>83</v>
      </c>
      <c r="C79" s="19">
        <v>12</v>
      </c>
      <c r="D79" s="19"/>
      <c r="E79" s="18">
        <v>8000</v>
      </c>
      <c r="F79" s="20"/>
      <c r="G79" s="18">
        <f>E79</f>
        <v>8000</v>
      </c>
      <c r="H79" s="18"/>
    </row>
    <row r="80" spans="1:8" s="2" customFormat="1" ht="14.25">
      <c r="A80" s="27"/>
      <c r="B80" s="17" t="s">
        <v>84</v>
      </c>
      <c r="C80" s="29">
        <v>5</v>
      </c>
      <c r="D80" s="29"/>
      <c r="E80" s="18">
        <v>4000</v>
      </c>
      <c r="F80" s="20"/>
      <c r="G80" s="18">
        <v>4000</v>
      </c>
      <c r="H80" s="18"/>
    </row>
    <row r="81" spans="1:8" s="2" customFormat="1" ht="14.25">
      <c r="A81" s="27"/>
      <c r="B81" s="17" t="s">
        <v>85</v>
      </c>
      <c r="C81" s="19">
        <v>53</v>
      </c>
      <c r="D81" s="19"/>
      <c r="E81" s="21">
        <v>40000</v>
      </c>
      <c r="F81" s="20"/>
      <c r="G81" s="21">
        <v>40000</v>
      </c>
      <c r="H81" s="18"/>
    </row>
    <row r="82" spans="1:8" s="2" customFormat="1" ht="14.25">
      <c r="A82" s="27"/>
      <c r="B82" s="17" t="s">
        <v>86</v>
      </c>
      <c r="C82" s="19">
        <v>14</v>
      </c>
      <c r="D82" s="19"/>
      <c r="E82" s="21">
        <v>50000</v>
      </c>
      <c r="F82" s="20"/>
      <c r="G82" s="21">
        <v>50000</v>
      </c>
      <c r="H82" s="18"/>
    </row>
    <row r="83" spans="1:8" s="2" customFormat="1" ht="14.25">
      <c r="A83" s="27"/>
      <c r="B83" s="17" t="s">
        <v>87</v>
      </c>
      <c r="C83" s="19">
        <v>3</v>
      </c>
      <c r="D83" s="19"/>
      <c r="E83" s="18">
        <v>4000</v>
      </c>
      <c r="F83" s="20"/>
      <c r="G83" s="21">
        <v>4000</v>
      </c>
      <c r="H83" s="18"/>
    </row>
    <row r="84" spans="1:8" s="2" customFormat="1" ht="14.25">
      <c r="A84" s="27"/>
      <c r="B84" s="24" t="s">
        <v>23</v>
      </c>
      <c r="C84" s="28">
        <f>SUM(C72:C83)</f>
        <v>685</v>
      </c>
      <c r="D84" s="28"/>
      <c r="E84" s="18">
        <f>SUM(E72:E83)</f>
        <v>454000</v>
      </c>
      <c r="F84" s="20"/>
      <c r="G84" s="21">
        <f>E84+F84</f>
        <v>454000</v>
      </c>
      <c r="H84" s="18"/>
    </row>
    <row r="85" spans="1:8" ht="14.25">
      <c r="A85" s="48" t="s">
        <v>92</v>
      </c>
      <c r="B85" s="49"/>
      <c r="C85" s="49"/>
      <c r="D85" s="49"/>
      <c r="E85" s="49"/>
      <c r="F85" s="49"/>
      <c r="G85" s="49"/>
      <c r="H85" s="49"/>
    </row>
  </sheetData>
  <sheetProtection/>
  <mergeCells count="27">
    <mergeCell ref="A1:H1"/>
    <mergeCell ref="A2:B2"/>
    <mergeCell ref="C2:G2"/>
    <mergeCell ref="H2:I2"/>
    <mergeCell ref="C3:D3"/>
    <mergeCell ref="E3:F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A19"/>
    <mergeCell ref="A20:A24"/>
    <mergeCell ref="A25:A32"/>
    <mergeCell ref="A33:A35"/>
    <mergeCell ref="A36:A42"/>
    <mergeCell ref="A43:A52"/>
    <mergeCell ref="A53:A62"/>
    <mergeCell ref="A63:A71"/>
    <mergeCell ref="A72:A84"/>
    <mergeCell ref="G3:G4"/>
    <mergeCell ref="H3:H4"/>
    <mergeCell ref="A3:B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SheetLayoutView="100" workbookViewId="0" topLeftCell="A1">
      <pane xSplit="2" ySplit="4" topLeftCell="C5" activePane="bottomRight" state="frozen"/>
      <selection pane="bottomRight" activeCell="G15" sqref="G15"/>
    </sheetView>
  </sheetViews>
  <sheetFormatPr defaultColWidth="9.00390625" defaultRowHeight="14.25"/>
  <cols>
    <col min="2" max="2" width="16.625" style="0" customWidth="1"/>
    <col min="3" max="3" width="7.25390625" style="0" customWidth="1"/>
    <col min="4" max="4" width="7.125" style="0" customWidth="1"/>
    <col min="5" max="5" width="9.25390625" style="0" customWidth="1"/>
    <col min="6" max="6" width="9.875" style="0" customWidth="1"/>
    <col min="7" max="7" width="10.00390625" style="0" customWidth="1"/>
    <col min="9" max="9" width="1.75390625" style="0" customWidth="1"/>
  </cols>
  <sheetData>
    <row r="1" spans="1:8" ht="21">
      <c r="A1" s="3" t="s">
        <v>0</v>
      </c>
      <c r="B1" s="4"/>
      <c r="C1" s="5"/>
      <c r="D1" s="5"/>
      <c r="E1" s="4"/>
      <c r="F1" s="4"/>
      <c r="G1" s="4"/>
      <c r="H1" s="4"/>
    </row>
    <row r="2" spans="1:8" ht="14.25">
      <c r="A2" s="6" t="s">
        <v>1</v>
      </c>
      <c r="B2" s="6"/>
      <c r="C2" s="7" t="s">
        <v>2</v>
      </c>
      <c r="D2" s="7"/>
      <c r="E2" s="6" t="s">
        <v>3</v>
      </c>
      <c r="F2" s="6"/>
      <c r="G2" s="8" t="s">
        <v>4</v>
      </c>
      <c r="H2" s="9" t="s">
        <v>5</v>
      </c>
    </row>
    <row r="3" spans="1:8" ht="14.25">
      <c r="A3" s="6"/>
      <c r="B3" s="6"/>
      <c r="C3" s="7" t="s">
        <v>6</v>
      </c>
      <c r="D3" s="7" t="s">
        <v>7</v>
      </c>
      <c r="E3" s="7" t="s">
        <v>6</v>
      </c>
      <c r="F3" s="7" t="s">
        <v>7</v>
      </c>
      <c r="G3" s="10"/>
      <c r="H3" s="11"/>
    </row>
    <row r="4" spans="1:8" s="1" customFormat="1" ht="14.25">
      <c r="A4" s="12" t="s">
        <v>4</v>
      </c>
      <c r="B4" s="13"/>
      <c r="C4" s="14">
        <f>C5+C6+C7+C8+C9+C10+C11+C12+C13+C14+C20+C25+C33+C36+C43+C53+C63+C72+C85</f>
        <v>10935</v>
      </c>
      <c r="D4" s="14">
        <f>D5+D6+D7+D8+D9+D10+D11+D12+D13+D64+D15</f>
        <v>4140</v>
      </c>
      <c r="E4" s="14">
        <f>E7+E8+E13+E14+E20+E25+E33+E36+E43+E53+E63+E72+E85</f>
        <v>5470300</v>
      </c>
      <c r="F4" s="14">
        <f>F5+F6+F7+F8+F9+F10+F11+F12+F13+F15+F64</f>
        <v>2484000</v>
      </c>
      <c r="G4" s="15">
        <f aca="true" t="shared" si="0" ref="G4:G15">E4+F4</f>
        <v>7954300</v>
      </c>
      <c r="H4" s="16"/>
    </row>
    <row r="5" spans="1:8" s="2" customFormat="1" ht="14.25">
      <c r="A5" s="17" t="s">
        <v>8</v>
      </c>
      <c r="B5" s="18"/>
      <c r="C5" s="18"/>
      <c r="D5" s="19">
        <v>1171</v>
      </c>
      <c r="E5" s="18"/>
      <c r="F5" s="20">
        <f>D5*600</f>
        <v>702600</v>
      </c>
      <c r="G5" s="21">
        <f t="shared" si="0"/>
        <v>702600</v>
      </c>
      <c r="H5" s="22"/>
    </row>
    <row r="6" spans="1:8" s="2" customFormat="1" ht="14.25">
      <c r="A6" s="23" t="s">
        <v>9</v>
      </c>
      <c r="B6" s="23"/>
      <c r="C6" s="18"/>
      <c r="D6" s="19">
        <v>409</v>
      </c>
      <c r="E6" s="18"/>
      <c r="F6" s="20">
        <f aca="true" t="shared" si="1" ref="F6:F13">D6*600</f>
        <v>245400</v>
      </c>
      <c r="G6" s="21">
        <f t="shared" si="0"/>
        <v>245400</v>
      </c>
      <c r="H6" s="22"/>
    </row>
    <row r="7" spans="1:8" s="2" customFormat="1" ht="14.25">
      <c r="A7" s="23" t="s">
        <v>10</v>
      </c>
      <c r="B7" s="23"/>
      <c r="C7" s="18">
        <v>309</v>
      </c>
      <c r="D7" s="19">
        <v>131</v>
      </c>
      <c r="E7" s="18">
        <f>C7*500</f>
        <v>154500</v>
      </c>
      <c r="F7" s="20">
        <f t="shared" si="1"/>
        <v>78600</v>
      </c>
      <c r="G7" s="21">
        <f t="shared" si="0"/>
        <v>233100</v>
      </c>
      <c r="H7" s="22"/>
    </row>
    <row r="8" spans="1:8" s="2" customFormat="1" ht="14.25">
      <c r="A8" s="23" t="s">
        <v>11</v>
      </c>
      <c r="B8" s="23"/>
      <c r="C8" s="18">
        <v>276</v>
      </c>
      <c r="D8" s="19">
        <v>124</v>
      </c>
      <c r="E8" s="18">
        <f>C8*500</f>
        <v>138000</v>
      </c>
      <c r="F8" s="20">
        <f t="shared" si="1"/>
        <v>74400</v>
      </c>
      <c r="G8" s="21">
        <f t="shared" si="0"/>
        <v>212400</v>
      </c>
      <c r="H8" s="22"/>
    </row>
    <row r="9" spans="1:8" s="2" customFormat="1" ht="14.25">
      <c r="A9" s="17" t="s">
        <v>12</v>
      </c>
      <c r="B9" s="17"/>
      <c r="C9" s="18"/>
      <c r="D9" s="19">
        <v>439</v>
      </c>
      <c r="E9" s="18"/>
      <c r="F9" s="20">
        <f t="shared" si="1"/>
        <v>263400</v>
      </c>
      <c r="G9" s="21">
        <f t="shared" si="0"/>
        <v>263400</v>
      </c>
      <c r="H9" s="22"/>
    </row>
    <row r="10" spans="1:8" s="2" customFormat="1" ht="14.25">
      <c r="A10" s="23" t="s">
        <v>13</v>
      </c>
      <c r="B10" s="23"/>
      <c r="C10" s="18"/>
      <c r="D10" s="19">
        <v>431</v>
      </c>
      <c r="E10" s="18"/>
      <c r="F10" s="20">
        <f t="shared" si="1"/>
        <v>258600</v>
      </c>
      <c r="G10" s="21">
        <f t="shared" si="0"/>
        <v>258600</v>
      </c>
      <c r="H10" s="22"/>
    </row>
    <row r="11" spans="1:8" s="2" customFormat="1" ht="14.25">
      <c r="A11" s="23" t="s">
        <v>14</v>
      </c>
      <c r="B11" s="23"/>
      <c r="C11" s="18"/>
      <c r="D11" s="19">
        <v>354</v>
      </c>
      <c r="E11" s="18"/>
      <c r="F11" s="20">
        <f t="shared" si="1"/>
        <v>212400</v>
      </c>
      <c r="G11" s="21">
        <f t="shared" si="0"/>
        <v>212400</v>
      </c>
      <c r="H11" s="22"/>
    </row>
    <row r="12" spans="1:8" s="2" customFormat="1" ht="14.25">
      <c r="A12" s="17" t="s">
        <v>15</v>
      </c>
      <c r="B12" s="17"/>
      <c r="C12" s="18"/>
      <c r="D12" s="19">
        <v>787</v>
      </c>
      <c r="E12" s="18"/>
      <c r="F12" s="20">
        <f t="shared" si="1"/>
        <v>472200</v>
      </c>
      <c r="G12" s="21">
        <f t="shared" si="0"/>
        <v>472200</v>
      </c>
      <c r="H12" s="22"/>
    </row>
    <row r="13" spans="1:8" s="2" customFormat="1" ht="14.25">
      <c r="A13" s="23" t="s">
        <v>16</v>
      </c>
      <c r="B13" s="23"/>
      <c r="C13" s="18">
        <v>118</v>
      </c>
      <c r="D13" s="19">
        <v>55</v>
      </c>
      <c r="E13" s="18">
        <f>C13*500</f>
        <v>59000</v>
      </c>
      <c r="F13" s="20">
        <f t="shared" si="1"/>
        <v>33000</v>
      </c>
      <c r="G13" s="21">
        <f t="shared" si="0"/>
        <v>92000</v>
      </c>
      <c r="H13" s="22"/>
    </row>
    <row r="14" spans="1:8" s="2" customFormat="1" ht="14.25">
      <c r="A14" s="17" t="s">
        <v>17</v>
      </c>
      <c r="B14" s="17"/>
      <c r="C14" s="19">
        <v>2634</v>
      </c>
      <c r="D14" s="19"/>
      <c r="E14" s="18">
        <f>C14*400</f>
        <v>1053600</v>
      </c>
      <c r="F14" s="20"/>
      <c r="G14" s="21">
        <f t="shared" si="0"/>
        <v>1053600</v>
      </c>
      <c r="H14" s="18"/>
    </row>
    <row r="15" spans="1:8" s="2" customFormat="1" ht="14.25">
      <c r="A15" s="23" t="s">
        <v>18</v>
      </c>
      <c r="B15" s="23" t="s">
        <v>18</v>
      </c>
      <c r="C15" s="19">
        <v>258</v>
      </c>
      <c r="D15" s="19">
        <v>145</v>
      </c>
      <c r="E15" s="18">
        <f>C15*500</f>
        <v>129000</v>
      </c>
      <c r="F15" s="20">
        <f>D15*600</f>
        <v>87000</v>
      </c>
      <c r="G15" s="21">
        <f t="shared" si="0"/>
        <v>216000</v>
      </c>
      <c r="H15" s="22"/>
    </row>
    <row r="16" spans="1:8" s="2" customFormat="1" ht="14.25">
      <c r="A16" s="23"/>
      <c r="B16" s="24" t="s">
        <v>19</v>
      </c>
      <c r="C16" s="19">
        <v>37</v>
      </c>
      <c r="D16" s="19"/>
      <c r="E16" s="21">
        <v>50000</v>
      </c>
      <c r="F16" s="20"/>
      <c r="G16" s="21">
        <v>50000</v>
      </c>
      <c r="H16" s="18"/>
    </row>
    <row r="17" spans="1:8" s="2" customFormat="1" ht="14.25">
      <c r="A17" s="23"/>
      <c r="B17" s="24" t="s">
        <v>20</v>
      </c>
      <c r="C17" s="19">
        <v>59</v>
      </c>
      <c r="D17" s="19"/>
      <c r="E17" s="21">
        <v>50000</v>
      </c>
      <c r="F17" s="20"/>
      <c r="G17" s="21">
        <v>50000</v>
      </c>
      <c r="H17" s="18"/>
    </row>
    <row r="18" spans="1:8" s="2" customFormat="1" ht="14.25">
      <c r="A18" s="23"/>
      <c r="B18" s="24" t="s">
        <v>21</v>
      </c>
      <c r="C18" s="19">
        <v>23</v>
      </c>
      <c r="D18" s="19"/>
      <c r="E18" s="21">
        <v>40000</v>
      </c>
      <c r="F18" s="20"/>
      <c r="G18" s="21">
        <v>40000</v>
      </c>
      <c r="H18" s="18"/>
    </row>
    <row r="19" spans="1:8" s="2" customFormat="1" ht="14.25">
      <c r="A19" s="23"/>
      <c r="B19" s="17" t="s">
        <v>22</v>
      </c>
      <c r="C19" s="19">
        <v>100</v>
      </c>
      <c r="D19" s="19"/>
      <c r="E19" s="21">
        <v>50000</v>
      </c>
      <c r="F19" s="20"/>
      <c r="G19" s="21">
        <v>50000</v>
      </c>
      <c r="H19" s="18"/>
    </row>
    <row r="20" spans="1:8" s="2" customFormat="1" ht="14.25">
      <c r="A20" s="23"/>
      <c r="B20" s="24" t="s">
        <v>23</v>
      </c>
      <c r="C20" s="25">
        <f>SUM(C15:C19)</f>
        <v>477</v>
      </c>
      <c r="D20" s="25">
        <f>SUM(D15:D19)</f>
        <v>145</v>
      </c>
      <c r="E20" s="18">
        <f>SUM(E15:E19)</f>
        <v>319000</v>
      </c>
      <c r="F20" s="20">
        <f>SUM(F15:F19)</f>
        <v>87000</v>
      </c>
      <c r="G20" s="26">
        <f>E20+F20</f>
        <v>406000</v>
      </c>
      <c r="H20" s="18"/>
    </row>
    <row r="21" spans="1:8" s="2" customFormat="1" ht="14.25">
      <c r="A21" s="27" t="s">
        <v>25</v>
      </c>
      <c r="B21" s="17" t="s">
        <v>25</v>
      </c>
      <c r="C21" s="19">
        <v>676</v>
      </c>
      <c r="D21" s="19"/>
      <c r="E21" s="18">
        <f>C21*400</f>
        <v>270400</v>
      </c>
      <c r="F21" s="20"/>
      <c r="G21" s="21">
        <f>E21+F21</f>
        <v>270400</v>
      </c>
      <c r="H21" s="18"/>
    </row>
    <row r="22" spans="1:8" s="2" customFormat="1" ht="14.25">
      <c r="A22" s="27"/>
      <c r="B22" s="17" t="s">
        <v>26</v>
      </c>
      <c r="C22" s="19">
        <v>92</v>
      </c>
      <c r="D22" s="19"/>
      <c r="E22" s="21">
        <v>40000</v>
      </c>
      <c r="F22" s="20"/>
      <c r="G22" s="21">
        <v>40000</v>
      </c>
      <c r="H22" s="18"/>
    </row>
    <row r="23" spans="1:8" s="2" customFormat="1" ht="14.25">
      <c r="A23" s="27"/>
      <c r="B23" s="17" t="s">
        <v>27</v>
      </c>
      <c r="C23" s="19">
        <v>64</v>
      </c>
      <c r="D23" s="19"/>
      <c r="E23" s="21">
        <v>40000</v>
      </c>
      <c r="F23" s="20"/>
      <c r="G23" s="21">
        <v>40000</v>
      </c>
      <c r="H23" s="18"/>
    </row>
    <row r="24" spans="1:8" s="2" customFormat="1" ht="19.5" customHeight="1">
      <c r="A24" s="27"/>
      <c r="B24" s="24" t="s">
        <v>28</v>
      </c>
      <c r="C24" s="19">
        <v>1</v>
      </c>
      <c r="D24" s="19"/>
      <c r="E24" s="18">
        <v>4000</v>
      </c>
      <c r="F24" s="20"/>
      <c r="G24" s="18">
        <v>4000</v>
      </c>
      <c r="H24" s="18"/>
    </row>
    <row r="25" spans="1:8" s="2" customFormat="1" ht="14.25">
      <c r="A25" s="27"/>
      <c r="B25" s="24" t="s">
        <v>23</v>
      </c>
      <c r="C25" s="28">
        <f>SUM(C21:C24)</f>
        <v>833</v>
      </c>
      <c r="D25" s="28"/>
      <c r="E25" s="18">
        <f>SUM(E21:E24)</f>
        <v>354400</v>
      </c>
      <c r="F25" s="20"/>
      <c r="G25" s="21">
        <f>E25+F25</f>
        <v>354400</v>
      </c>
      <c r="H25" s="18"/>
    </row>
    <row r="26" spans="1:8" s="2" customFormat="1" ht="14.25">
      <c r="A26" s="27" t="s">
        <v>30</v>
      </c>
      <c r="B26" s="17" t="s">
        <v>30</v>
      </c>
      <c r="C26" s="19">
        <v>1467</v>
      </c>
      <c r="D26" s="19"/>
      <c r="E26" s="18">
        <f>C26*400</f>
        <v>586800</v>
      </c>
      <c r="F26" s="20"/>
      <c r="G26" s="21">
        <f>E26+F26</f>
        <v>586800</v>
      </c>
      <c r="H26" s="18"/>
    </row>
    <row r="27" spans="1:8" s="2" customFormat="1" ht="14.25">
      <c r="A27" s="27"/>
      <c r="B27" s="24" t="s">
        <v>31</v>
      </c>
      <c r="C27" s="19">
        <v>79</v>
      </c>
      <c r="D27" s="19"/>
      <c r="E27" s="21">
        <v>50000</v>
      </c>
      <c r="F27" s="20"/>
      <c r="G27" s="21">
        <v>50000</v>
      </c>
      <c r="H27" s="18"/>
    </row>
    <row r="28" spans="1:8" s="2" customFormat="1" ht="14.25">
      <c r="A28" s="27"/>
      <c r="B28" s="17" t="s">
        <v>32</v>
      </c>
      <c r="C28" s="19">
        <v>181</v>
      </c>
      <c r="D28" s="19"/>
      <c r="E28" s="18">
        <f>C28*500</f>
        <v>90500</v>
      </c>
      <c r="F28" s="20"/>
      <c r="G28" s="21">
        <f>E28+F28</f>
        <v>90500</v>
      </c>
      <c r="H28" s="18"/>
    </row>
    <row r="29" spans="1:8" s="2" customFormat="1" ht="14.25">
      <c r="A29" s="27"/>
      <c r="B29" s="17" t="s">
        <v>33</v>
      </c>
      <c r="C29" s="29">
        <v>1</v>
      </c>
      <c r="D29" s="29"/>
      <c r="E29" s="18">
        <v>4000</v>
      </c>
      <c r="F29" s="20"/>
      <c r="G29" s="21">
        <v>4000</v>
      </c>
      <c r="H29" s="18"/>
    </row>
    <row r="30" spans="1:8" s="2" customFormat="1" ht="14.25">
      <c r="A30" s="27"/>
      <c r="B30" s="17" t="s">
        <v>34</v>
      </c>
      <c r="C30" s="19">
        <v>4</v>
      </c>
      <c r="D30" s="19"/>
      <c r="E30" s="18">
        <v>4000</v>
      </c>
      <c r="F30" s="20"/>
      <c r="G30" s="21">
        <f>E30+F30</f>
        <v>4000</v>
      </c>
      <c r="H30" s="18"/>
    </row>
    <row r="31" spans="1:8" s="2" customFormat="1" ht="14.25">
      <c r="A31" s="27"/>
      <c r="B31" s="17" t="s">
        <v>35</v>
      </c>
      <c r="C31" s="19">
        <v>62</v>
      </c>
      <c r="D31" s="19"/>
      <c r="E31" s="21">
        <v>50000</v>
      </c>
      <c r="F31" s="20"/>
      <c r="G31" s="21">
        <v>50000</v>
      </c>
      <c r="H31" s="18"/>
    </row>
    <row r="32" spans="1:8" s="2" customFormat="1" ht="14.25">
      <c r="A32" s="27"/>
      <c r="B32" s="17" t="s">
        <v>36</v>
      </c>
      <c r="C32" s="19">
        <v>1</v>
      </c>
      <c r="D32" s="19"/>
      <c r="E32" s="18">
        <v>4000</v>
      </c>
      <c r="F32" s="20"/>
      <c r="G32" s="21">
        <f>E32+F32</f>
        <v>4000</v>
      </c>
      <c r="H32" s="18"/>
    </row>
    <row r="33" spans="1:8" s="2" customFormat="1" ht="14.25">
      <c r="A33" s="27"/>
      <c r="B33" s="24" t="s">
        <v>23</v>
      </c>
      <c r="C33" s="28">
        <f>SUM(C26:C32)</f>
        <v>1795</v>
      </c>
      <c r="D33" s="28"/>
      <c r="E33" s="18">
        <f>SUM(E26:E32)</f>
        <v>789300</v>
      </c>
      <c r="F33" s="20"/>
      <c r="G33" s="21">
        <f aca="true" t="shared" si="2" ref="G31:G66">E33+F33</f>
        <v>789300</v>
      </c>
      <c r="H33" s="18"/>
    </row>
    <row r="34" spans="1:8" s="2" customFormat="1" ht="14.25">
      <c r="A34" s="27" t="s">
        <v>38</v>
      </c>
      <c r="B34" s="17" t="s">
        <v>38</v>
      </c>
      <c r="C34" s="19">
        <v>272</v>
      </c>
      <c r="D34" s="19"/>
      <c r="E34" s="18">
        <f>C34*500</f>
        <v>136000</v>
      </c>
      <c r="F34" s="20"/>
      <c r="G34" s="21">
        <f t="shared" si="2"/>
        <v>136000</v>
      </c>
      <c r="H34" s="18"/>
    </row>
    <row r="35" spans="1:8" s="2" customFormat="1" ht="14.25">
      <c r="A35" s="27"/>
      <c r="B35" s="17" t="s">
        <v>39</v>
      </c>
      <c r="C35" s="19">
        <v>10</v>
      </c>
      <c r="D35" s="19"/>
      <c r="E35" s="21">
        <v>40000</v>
      </c>
      <c r="F35" s="20"/>
      <c r="G35" s="21">
        <v>40000</v>
      </c>
      <c r="H35" s="18"/>
    </row>
    <row r="36" spans="1:8" s="2" customFormat="1" ht="14.25">
      <c r="A36" s="27"/>
      <c r="B36" s="24" t="s">
        <v>23</v>
      </c>
      <c r="C36" s="28">
        <f>SUM(C34:C35)</f>
        <v>282</v>
      </c>
      <c r="D36" s="28"/>
      <c r="E36" s="18">
        <f>SUM(E34:E35)</f>
        <v>176000</v>
      </c>
      <c r="F36" s="20"/>
      <c r="G36" s="21">
        <f t="shared" si="2"/>
        <v>176000</v>
      </c>
      <c r="H36" s="18"/>
    </row>
    <row r="37" spans="1:8" s="2" customFormat="1" ht="14.25">
      <c r="A37" s="27" t="s">
        <v>41</v>
      </c>
      <c r="B37" s="17" t="s">
        <v>41</v>
      </c>
      <c r="C37" s="19">
        <v>792</v>
      </c>
      <c r="D37" s="19"/>
      <c r="E37" s="18">
        <f>C37*500</f>
        <v>396000</v>
      </c>
      <c r="F37" s="20"/>
      <c r="G37" s="21">
        <f t="shared" si="2"/>
        <v>396000</v>
      </c>
      <c r="H37" s="18"/>
    </row>
    <row r="38" spans="1:8" s="1" customFormat="1" ht="14.25">
      <c r="A38" s="30"/>
      <c r="B38" s="24" t="s">
        <v>42</v>
      </c>
      <c r="C38" s="19">
        <v>37</v>
      </c>
      <c r="D38" s="19"/>
      <c r="E38" s="15">
        <v>40000</v>
      </c>
      <c r="F38" s="20"/>
      <c r="G38" s="21">
        <v>40000</v>
      </c>
      <c r="H38" s="31"/>
    </row>
    <row r="39" spans="1:8" s="1" customFormat="1" ht="14.25">
      <c r="A39" s="30"/>
      <c r="B39" s="24" t="s">
        <v>43</v>
      </c>
      <c r="C39" s="19">
        <v>41</v>
      </c>
      <c r="D39" s="19"/>
      <c r="E39" s="15">
        <v>40000</v>
      </c>
      <c r="F39" s="20"/>
      <c r="G39" s="21">
        <v>40000</v>
      </c>
      <c r="H39" s="31"/>
    </row>
    <row r="40" spans="1:8" s="1" customFormat="1" ht="14.25">
      <c r="A40" s="30"/>
      <c r="B40" s="24" t="s">
        <v>44</v>
      </c>
      <c r="C40" s="19">
        <v>23</v>
      </c>
      <c r="D40" s="19"/>
      <c r="E40" s="15">
        <v>40000</v>
      </c>
      <c r="F40" s="20"/>
      <c r="G40" s="21">
        <v>40000</v>
      </c>
      <c r="H40" s="31"/>
    </row>
    <row r="41" spans="1:8" s="1" customFormat="1" ht="14.25">
      <c r="A41" s="30"/>
      <c r="B41" s="24" t="s">
        <v>45</v>
      </c>
      <c r="C41" s="19">
        <v>22</v>
      </c>
      <c r="D41" s="19"/>
      <c r="E41" s="15">
        <v>50000</v>
      </c>
      <c r="F41" s="20"/>
      <c r="G41" s="21">
        <v>50000</v>
      </c>
      <c r="H41" s="31"/>
    </row>
    <row r="42" spans="1:8" s="1" customFormat="1" ht="14.25">
      <c r="A42" s="30"/>
      <c r="B42" s="24" t="s">
        <v>46</v>
      </c>
      <c r="C42" s="19">
        <v>66</v>
      </c>
      <c r="D42" s="19"/>
      <c r="E42" s="15">
        <v>40000</v>
      </c>
      <c r="F42" s="20"/>
      <c r="G42" s="21">
        <v>40000</v>
      </c>
      <c r="H42" s="31"/>
    </row>
    <row r="43" spans="1:8" s="1" customFormat="1" ht="27" customHeight="1">
      <c r="A43" s="30"/>
      <c r="B43" s="32" t="s">
        <v>23</v>
      </c>
      <c r="C43" s="33">
        <f>SUM(C37:C42)</f>
        <v>981</v>
      </c>
      <c r="D43" s="33"/>
      <c r="E43" s="31">
        <f>SUM(E37:E42)</f>
        <v>606000</v>
      </c>
      <c r="F43" s="20"/>
      <c r="G43" s="15">
        <f t="shared" si="2"/>
        <v>606000</v>
      </c>
      <c r="H43" s="31"/>
    </row>
    <row r="44" spans="1:8" s="1" customFormat="1" ht="14.25">
      <c r="A44" s="30" t="s">
        <v>48</v>
      </c>
      <c r="B44" s="34" t="s">
        <v>48</v>
      </c>
      <c r="C44" s="19">
        <v>307</v>
      </c>
      <c r="D44" s="19"/>
      <c r="E44" s="31">
        <f>C44*500</f>
        <v>153500</v>
      </c>
      <c r="F44" s="20"/>
      <c r="G44" s="35">
        <f t="shared" si="2"/>
        <v>153500</v>
      </c>
      <c r="H44" s="31"/>
    </row>
    <row r="45" spans="1:8" s="1" customFormat="1" ht="14.25">
      <c r="A45" s="30"/>
      <c r="B45" s="32" t="s">
        <v>49</v>
      </c>
      <c r="C45" s="19">
        <v>33</v>
      </c>
      <c r="D45" s="19"/>
      <c r="E45" s="15">
        <v>50000</v>
      </c>
      <c r="F45" s="20"/>
      <c r="G45" s="15">
        <v>50000</v>
      </c>
      <c r="H45" s="31"/>
    </row>
    <row r="46" spans="1:8" s="1" customFormat="1" ht="14.25">
      <c r="A46" s="30"/>
      <c r="B46" s="32" t="s">
        <v>50</v>
      </c>
      <c r="C46" s="19">
        <v>142</v>
      </c>
      <c r="D46" s="19"/>
      <c r="E46" s="31">
        <f>C46*500</f>
        <v>71000</v>
      </c>
      <c r="F46" s="20"/>
      <c r="G46" s="35">
        <f t="shared" si="2"/>
        <v>71000</v>
      </c>
      <c r="H46" s="31"/>
    </row>
    <row r="47" spans="1:8" s="1" customFormat="1" ht="14.25">
      <c r="A47" s="30"/>
      <c r="B47" s="32" t="s">
        <v>51</v>
      </c>
      <c r="C47" s="19">
        <v>107</v>
      </c>
      <c r="D47" s="19"/>
      <c r="E47" s="31">
        <f>C47*500</f>
        <v>53500</v>
      </c>
      <c r="F47" s="20"/>
      <c r="G47" s="15">
        <f t="shared" si="2"/>
        <v>53500</v>
      </c>
      <c r="H47" s="31"/>
    </row>
    <row r="48" spans="1:8" s="1" customFormat="1" ht="14.25">
      <c r="A48" s="30"/>
      <c r="B48" s="32" t="s">
        <v>52</v>
      </c>
      <c r="C48" s="19">
        <v>86</v>
      </c>
      <c r="D48" s="19"/>
      <c r="E48" s="15">
        <v>50000</v>
      </c>
      <c r="F48" s="20"/>
      <c r="G48" s="15">
        <v>50000</v>
      </c>
      <c r="H48" s="31"/>
    </row>
    <row r="49" spans="1:8" s="1" customFormat="1" ht="14.25">
      <c r="A49" s="30"/>
      <c r="B49" s="24" t="s">
        <v>53</v>
      </c>
      <c r="C49" s="19">
        <v>4</v>
      </c>
      <c r="D49" s="19"/>
      <c r="E49" s="31">
        <v>4000</v>
      </c>
      <c r="F49" s="20"/>
      <c r="G49" s="21">
        <f t="shared" si="2"/>
        <v>4000</v>
      </c>
      <c r="H49" s="31"/>
    </row>
    <row r="50" spans="1:8" s="1" customFormat="1" ht="14.25">
      <c r="A50" s="30"/>
      <c r="B50" s="24" t="s">
        <v>54</v>
      </c>
      <c r="C50" s="19">
        <v>8</v>
      </c>
      <c r="D50" s="19"/>
      <c r="E50" s="31">
        <v>4000</v>
      </c>
      <c r="F50" s="20"/>
      <c r="G50" s="21">
        <f t="shared" si="2"/>
        <v>4000</v>
      </c>
      <c r="H50" s="31"/>
    </row>
    <row r="51" spans="1:8" s="1" customFormat="1" ht="14.25">
      <c r="A51" s="30"/>
      <c r="B51" s="24" t="s">
        <v>55</v>
      </c>
      <c r="C51" s="19">
        <v>3</v>
      </c>
      <c r="D51" s="19"/>
      <c r="E51" s="31">
        <v>4000</v>
      </c>
      <c r="F51" s="20"/>
      <c r="G51" s="21">
        <f t="shared" si="2"/>
        <v>4000</v>
      </c>
      <c r="H51" s="31"/>
    </row>
    <row r="52" spans="1:8" s="1" customFormat="1" ht="14.25">
      <c r="A52" s="30"/>
      <c r="B52" s="34" t="s">
        <v>56</v>
      </c>
      <c r="C52" s="19">
        <v>399</v>
      </c>
      <c r="D52" s="19"/>
      <c r="E52" s="31">
        <f>C52*500</f>
        <v>199500</v>
      </c>
      <c r="F52" s="20"/>
      <c r="G52" s="15">
        <f t="shared" si="2"/>
        <v>199500</v>
      </c>
      <c r="H52" s="31"/>
    </row>
    <row r="53" spans="1:8" s="1" customFormat="1" ht="14.25">
      <c r="A53" s="30"/>
      <c r="B53" s="32" t="s">
        <v>23</v>
      </c>
      <c r="C53" s="33">
        <f>SUM(C44:C52)</f>
        <v>1089</v>
      </c>
      <c r="D53" s="33"/>
      <c r="E53" s="31">
        <f>SUM(E44:E52)</f>
        <v>589500</v>
      </c>
      <c r="F53" s="20"/>
      <c r="G53" s="15">
        <f>SUM(G44:G52)</f>
        <v>589500</v>
      </c>
      <c r="H53" s="31"/>
    </row>
    <row r="54" spans="1:8" s="1" customFormat="1" ht="14.25">
      <c r="A54" s="30" t="s">
        <v>58</v>
      </c>
      <c r="B54" s="24" t="s">
        <v>58</v>
      </c>
      <c r="C54" s="19">
        <v>475</v>
      </c>
      <c r="D54" s="19"/>
      <c r="E54" s="31">
        <f>C54*400</f>
        <v>190000</v>
      </c>
      <c r="F54" s="20"/>
      <c r="G54" s="21">
        <f>E54+F54</f>
        <v>190000</v>
      </c>
      <c r="H54" s="31"/>
    </row>
    <row r="55" spans="1:8" s="1" customFormat="1" ht="14.25">
      <c r="A55" s="30"/>
      <c r="B55" s="32" t="s">
        <v>59</v>
      </c>
      <c r="C55" s="19">
        <v>94</v>
      </c>
      <c r="D55" s="19"/>
      <c r="E55" s="15">
        <v>50000</v>
      </c>
      <c r="F55" s="20"/>
      <c r="G55" s="15">
        <v>50000</v>
      </c>
      <c r="H55" s="31"/>
    </row>
    <row r="56" spans="1:8" s="1" customFormat="1" ht="14.25">
      <c r="A56" s="30"/>
      <c r="B56" s="32" t="s">
        <v>60</v>
      </c>
      <c r="C56" s="19">
        <v>57</v>
      </c>
      <c r="D56" s="19"/>
      <c r="E56" s="15">
        <v>50000</v>
      </c>
      <c r="F56" s="20"/>
      <c r="G56" s="15">
        <v>50000</v>
      </c>
      <c r="H56" s="31"/>
    </row>
    <row r="57" spans="1:8" s="1" customFormat="1" ht="14.25">
      <c r="A57" s="30"/>
      <c r="B57" s="32" t="s">
        <v>61</v>
      </c>
      <c r="C57" s="19">
        <v>148</v>
      </c>
      <c r="D57" s="19"/>
      <c r="E57" s="31">
        <f>C57*500</f>
        <v>74000</v>
      </c>
      <c r="F57" s="20"/>
      <c r="G57" s="15">
        <f>E57+F57</f>
        <v>74000</v>
      </c>
      <c r="H57" s="31"/>
    </row>
    <row r="58" spans="1:8" s="1" customFormat="1" ht="14.25">
      <c r="A58" s="30"/>
      <c r="B58" s="32" t="s">
        <v>62</v>
      </c>
      <c r="C58" s="19">
        <v>74</v>
      </c>
      <c r="D58" s="19"/>
      <c r="E58" s="15">
        <v>50000</v>
      </c>
      <c r="F58" s="20"/>
      <c r="G58" s="15">
        <v>50000</v>
      </c>
      <c r="H58" s="31"/>
    </row>
    <row r="59" spans="1:8" s="1" customFormat="1" ht="14.25">
      <c r="A59" s="30"/>
      <c r="B59" s="24" t="s">
        <v>63</v>
      </c>
      <c r="C59" s="19">
        <v>4</v>
      </c>
      <c r="D59" s="19"/>
      <c r="E59" s="31">
        <v>4000</v>
      </c>
      <c r="F59" s="20"/>
      <c r="G59" s="21">
        <f aca="true" t="shared" si="3" ref="G59:G64">E59+F59</f>
        <v>4000</v>
      </c>
      <c r="H59" s="31"/>
    </row>
    <row r="60" spans="1:8" s="1" customFormat="1" ht="14.25">
      <c r="A60" s="30"/>
      <c r="B60" s="24" t="s">
        <v>64</v>
      </c>
      <c r="C60" s="19">
        <v>2</v>
      </c>
      <c r="D60" s="19"/>
      <c r="E60" s="31">
        <v>4000</v>
      </c>
      <c r="F60" s="20"/>
      <c r="G60" s="21">
        <f t="shared" si="3"/>
        <v>4000</v>
      </c>
      <c r="H60" s="31"/>
    </row>
    <row r="61" spans="1:8" s="1" customFormat="1" ht="14.25">
      <c r="A61" s="30"/>
      <c r="B61" s="17" t="s">
        <v>65</v>
      </c>
      <c r="C61" s="19">
        <v>8</v>
      </c>
      <c r="D61" s="19"/>
      <c r="E61" s="31">
        <v>4000</v>
      </c>
      <c r="F61" s="20"/>
      <c r="G61" s="21">
        <f t="shared" si="3"/>
        <v>4000</v>
      </c>
      <c r="H61" s="31"/>
    </row>
    <row r="62" spans="1:8" s="1" customFormat="1" ht="14.25">
      <c r="A62" s="30"/>
      <c r="B62" s="24" t="s">
        <v>66</v>
      </c>
      <c r="C62" s="19">
        <v>24</v>
      </c>
      <c r="D62" s="19"/>
      <c r="E62" s="31">
        <v>20000</v>
      </c>
      <c r="F62" s="20"/>
      <c r="G62" s="21">
        <f t="shared" si="3"/>
        <v>20000</v>
      </c>
      <c r="H62" s="31"/>
    </row>
    <row r="63" spans="1:8" s="1" customFormat="1" ht="14.25">
      <c r="A63" s="30"/>
      <c r="B63" s="32" t="s">
        <v>23</v>
      </c>
      <c r="C63" s="33">
        <f>SUM(C54:C62)</f>
        <v>886</v>
      </c>
      <c r="D63" s="33"/>
      <c r="E63" s="31">
        <f>SUM(E54:E62)</f>
        <v>446000</v>
      </c>
      <c r="F63" s="20"/>
      <c r="G63" s="15">
        <f t="shared" si="3"/>
        <v>446000</v>
      </c>
      <c r="H63" s="31"/>
    </row>
    <row r="64" spans="1:8" s="1" customFormat="1" ht="14.25">
      <c r="A64" s="30" t="s">
        <v>67</v>
      </c>
      <c r="B64" s="32" t="s">
        <v>67</v>
      </c>
      <c r="C64" s="36">
        <v>287</v>
      </c>
      <c r="D64" s="36">
        <v>94</v>
      </c>
      <c r="E64" s="31">
        <f>C64*500</f>
        <v>143500</v>
      </c>
      <c r="F64" s="20">
        <f>D64*600</f>
        <v>56400</v>
      </c>
      <c r="G64" s="15">
        <f t="shared" si="3"/>
        <v>199900</v>
      </c>
      <c r="H64" s="31"/>
    </row>
    <row r="65" spans="1:8" s="1" customFormat="1" ht="14.25">
      <c r="A65" s="30"/>
      <c r="B65" s="32" t="s">
        <v>68</v>
      </c>
      <c r="C65" s="19">
        <v>84</v>
      </c>
      <c r="D65" s="19"/>
      <c r="E65" s="15">
        <v>50000</v>
      </c>
      <c r="F65" s="20"/>
      <c r="G65" s="15">
        <v>50000</v>
      </c>
      <c r="H65" s="31"/>
    </row>
    <row r="66" spans="1:8" s="1" customFormat="1" ht="14.25">
      <c r="A66" s="30"/>
      <c r="B66" s="32" t="s">
        <v>69</v>
      </c>
      <c r="C66" s="19">
        <v>111</v>
      </c>
      <c r="D66" s="19"/>
      <c r="E66" s="31">
        <f>C66*500</f>
        <v>55500</v>
      </c>
      <c r="F66" s="20"/>
      <c r="G66" s="15">
        <f>E66+F66</f>
        <v>55500</v>
      </c>
      <c r="H66" s="31"/>
    </row>
    <row r="67" spans="1:8" s="1" customFormat="1" ht="14.25">
      <c r="A67" s="30"/>
      <c r="B67" s="32" t="s">
        <v>70</v>
      </c>
      <c r="C67" s="19">
        <v>54</v>
      </c>
      <c r="D67" s="19"/>
      <c r="E67" s="15">
        <v>50000</v>
      </c>
      <c r="F67" s="20"/>
      <c r="G67" s="15">
        <v>50000</v>
      </c>
      <c r="H67" s="31"/>
    </row>
    <row r="68" spans="1:8" s="1" customFormat="1" ht="14.25">
      <c r="A68" s="30"/>
      <c r="B68" s="17" t="s">
        <v>71</v>
      </c>
      <c r="C68" s="19">
        <v>2</v>
      </c>
      <c r="D68" s="19"/>
      <c r="E68" s="31">
        <v>4000</v>
      </c>
      <c r="F68" s="20"/>
      <c r="G68" s="21">
        <f aca="true" t="shared" si="4" ref="G68:G73">E68+F68</f>
        <v>4000</v>
      </c>
      <c r="H68" s="31"/>
    </row>
    <row r="69" spans="1:8" s="1" customFormat="1" ht="14.25">
      <c r="A69" s="30"/>
      <c r="B69" s="24" t="s">
        <v>72</v>
      </c>
      <c r="C69" s="19">
        <v>1</v>
      </c>
      <c r="D69" s="19"/>
      <c r="E69" s="31">
        <v>4000</v>
      </c>
      <c r="F69" s="20"/>
      <c r="G69" s="21">
        <f t="shared" si="4"/>
        <v>4000</v>
      </c>
      <c r="H69" s="31"/>
    </row>
    <row r="70" spans="1:8" s="1" customFormat="1" ht="14.25">
      <c r="A70" s="30"/>
      <c r="B70" s="24" t="s">
        <v>73</v>
      </c>
      <c r="C70" s="19">
        <v>4</v>
      </c>
      <c r="D70" s="19"/>
      <c r="E70" s="31">
        <v>4000</v>
      </c>
      <c r="F70" s="20"/>
      <c r="G70" s="21">
        <f t="shared" si="4"/>
        <v>4000</v>
      </c>
      <c r="H70" s="31"/>
    </row>
    <row r="71" spans="1:8" s="1" customFormat="1" ht="14.25">
      <c r="A71" s="30"/>
      <c r="B71" s="17" t="s">
        <v>74</v>
      </c>
      <c r="C71" s="19">
        <v>27</v>
      </c>
      <c r="D71" s="19"/>
      <c r="E71" s="31">
        <v>20000</v>
      </c>
      <c r="F71" s="20"/>
      <c r="G71" s="21">
        <f t="shared" si="4"/>
        <v>20000</v>
      </c>
      <c r="H71" s="31"/>
    </row>
    <row r="72" spans="1:8" s="1" customFormat="1" ht="14.25">
      <c r="A72" s="30"/>
      <c r="B72" s="32" t="s">
        <v>23</v>
      </c>
      <c r="C72" s="33">
        <f>SUM(C64:C71)</f>
        <v>570</v>
      </c>
      <c r="D72" s="33">
        <f>SUM(D64:D71)</f>
        <v>94</v>
      </c>
      <c r="E72" s="31">
        <f>SUM(E64:E71)</f>
        <v>331000</v>
      </c>
      <c r="F72" s="20">
        <f>D72*600</f>
        <v>56400</v>
      </c>
      <c r="G72" s="15">
        <f t="shared" si="4"/>
        <v>387400</v>
      </c>
      <c r="H72" s="31"/>
    </row>
    <row r="73" spans="1:8" s="1" customFormat="1" ht="14.25">
      <c r="A73" s="30" t="s">
        <v>76</v>
      </c>
      <c r="B73" s="34" t="s">
        <v>76</v>
      </c>
      <c r="C73" s="19">
        <v>459</v>
      </c>
      <c r="D73" s="19"/>
      <c r="E73" s="31">
        <f>C73*500</f>
        <v>229500</v>
      </c>
      <c r="F73" s="20"/>
      <c r="G73" s="15">
        <f t="shared" si="4"/>
        <v>229500</v>
      </c>
      <c r="H73" s="31"/>
    </row>
    <row r="74" spans="1:8" s="1" customFormat="1" ht="14.25">
      <c r="A74" s="30"/>
      <c r="B74" s="34" t="s">
        <v>77</v>
      </c>
      <c r="C74" s="19">
        <v>21</v>
      </c>
      <c r="D74" s="19"/>
      <c r="E74" s="15">
        <v>50000</v>
      </c>
      <c r="F74" s="20"/>
      <c r="G74" s="15">
        <v>50000</v>
      </c>
      <c r="H74" s="31"/>
    </row>
    <row r="75" spans="1:8" s="1" customFormat="1" ht="14.25">
      <c r="A75" s="30"/>
      <c r="B75" s="32" t="s">
        <v>78</v>
      </c>
      <c r="C75" s="19">
        <v>105</v>
      </c>
      <c r="D75" s="19"/>
      <c r="E75" s="15">
        <f>C75*500</f>
        <v>52500</v>
      </c>
      <c r="F75" s="20"/>
      <c r="G75" s="15">
        <f>E75</f>
        <v>52500</v>
      </c>
      <c r="H75" s="31"/>
    </row>
    <row r="76" spans="1:8" s="1" customFormat="1" ht="14.25">
      <c r="A76" s="30"/>
      <c r="B76" s="24" t="s">
        <v>79</v>
      </c>
      <c r="C76" s="19">
        <v>2</v>
      </c>
      <c r="D76" s="19"/>
      <c r="E76" s="31">
        <v>4000</v>
      </c>
      <c r="F76" s="20"/>
      <c r="G76" s="18">
        <v>4000</v>
      </c>
      <c r="H76" s="31"/>
    </row>
    <row r="77" spans="1:8" s="1" customFormat="1" ht="14.25">
      <c r="A77" s="30"/>
      <c r="B77" s="17" t="s">
        <v>80</v>
      </c>
      <c r="C77" s="19">
        <v>4</v>
      </c>
      <c r="D77" s="19"/>
      <c r="E77" s="31">
        <v>4000</v>
      </c>
      <c r="F77" s="20"/>
      <c r="G77" s="18">
        <v>4000</v>
      </c>
      <c r="H77" s="31"/>
    </row>
    <row r="78" spans="1:8" s="1" customFormat="1" ht="14.25">
      <c r="A78" s="30"/>
      <c r="B78" s="24" t="s">
        <v>81</v>
      </c>
      <c r="C78" s="19">
        <v>4</v>
      </c>
      <c r="D78" s="19"/>
      <c r="E78" s="31">
        <v>4000</v>
      </c>
      <c r="F78" s="20"/>
      <c r="G78" s="18">
        <v>4000</v>
      </c>
      <c r="H78" s="31"/>
    </row>
    <row r="79" spans="1:8" s="1" customFormat="1" ht="14.25">
      <c r="A79" s="30"/>
      <c r="B79" s="24" t="s">
        <v>82</v>
      </c>
      <c r="C79" s="19">
        <v>3</v>
      </c>
      <c r="D79" s="19"/>
      <c r="E79" s="31">
        <v>4000</v>
      </c>
      <c r="F79" s="20"/>
      <c r="G79" s="18">
        <v>4000</v>
      </c>
      <c r="H79" s="31"/>
    </row>
    <row r="80" spans="1:8" s="1" customFormat="1" ht="14.25">
      <c r="A80" s="30"/>
      <c r="B80" s="17" t="s">
        <v>83</v>
      </c>
      <c r="C80" s="19">
        <v>12</v>
      </c>
      <c r="D80" s="19"/>
      <c r="E80" s="31">
        <v>8000</v>
      </c>
      <c r="F80" s="20"/>
      <c r="G80" s="18">
        <f>E80</f>
        <v>8000</v>
      </c>
      <c r="H80" s="31"/>
    </row>
    <row r="81" spans="1:8" s="1" customFormat="1" ht="14.25">
      <c r="A81" s="30"/>
      <c r="B81" s="17" t="s">
        <v>84</v>
      </c>
      <c r="C81" s="37">
        <v>5</v>
      </c>
      <c r="D81" s="37"/>
      <c r="E81" s="31">
        <v>4000</v>
      </c>
      <c r="F81" s="20"/>
      <c r="G81" s="18">
        <v>4000</v>
      </c>
      <c r="H81" s="31"/>
    </row>
    <row r="82" spans="1:8" s="1" customFormat="1" ht="14.25">
      <c r="A82" s="30"/>
      <c r="B82" s="17" t="s">
        <v>85</v>
      </c>
      <c r="C82" s="19">
        <v>53</v>
      </c>
      <c r="D82" s="19"/>
      <c r="E82" s="15">
        <v>40000</v>
      </c>
      <c r="F82" s="20"/>
      <c r="G82" s="21">
        <v>40000</v>
      </c>
      <c r="H82" s="31"/>
    </row>
    <row r="83" spans="1:8" s="1" customFormat="1" ht="14.25">
      <c r="A83" s="30"/>
      <c r="B83" s="17" t="s">
        <v>86</v>
      </c>
      <c r="C83" s="19">
        <v>14</v>
      </c>
      <c r="D83" s="19"/>
      <c r="E83" s="15">
        <v>50000</v>
      </c>
      <c r="F83" s="20"/>
      <c r="G83" s="15">
        <v>50000</v>
      </c>
      <c r="H83" s="31"/>
    </row>
    <row r="84" spans="1:8" s="1" customFormat="1" ht="14.25">
      <c r="A84" s="30"/>
      <c r="B84" s="17" t="s">
        <v>87</v>
      </c>
      <c r="C84" s="19">
        <v>3</v>
      </c>
      <c r="D84" s="19"/>
      <c r="E84" s="31">
        <v>4000</v>
      </c>
      <c r="F84" s="20"/>
      <c r="G84" s="21">
        <v>4000</v>
      </c>
      <c r="H84" s="31"/>
    </row>
    <row r="85" spans="1:8" s="1" customFormat="1" ht="14.25">
      <c r="A85" s="30"/>
      <c r="B85" s="32" t="s">
        <v>23</v>
      </c>
      <c r="C85" s="33">
        <f>SUM(C73:C84)</f>
        <v>685</v>
      </c>
      <c r="D85" s="33"/>
      <c r="E85" s="31">
        <f>SUM(E73:E84)</f>
        <v>454000</v>
      </c>
      <c r="F85" s="20"/>
      <c r="G85" s="15">
        <f>E85+F85</f>
        <v>454000</v>
      </c>
      <c r="H85" s="31"/>
    </row>
  </sheetData>
  <sheetProtection/>
  <mergeCells count="26">
    <mergeCell ref="A1:H1"/>
    <mergeCell ref="C2:D2"/>
    <mergeCell ref="E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A20"/>
    <mergeCell ref="A21:A25"/>
    <mergeCell ref="A26:A33"/>
    <mergeCell ref="A34:A36"/>
    <mergeCell ref="A37:A43"/>
    <mergeCell ref="A44:A53"/>
    <mergeCell ref="A54:A63"/>
    <mergeCell ref="A64:A72"/>
    <mergeCell ref="A73:A85"/>
    <mergeCell ref="G2:G3"/>
    <mergeCell ref="H2:H3"/>
    <mergeCell ref="A2:B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2018-05-10T09:24:15Z</cp:lastPrinted>
  <dcterms:created xsi:type="dcterms:W3CDTF">1996-12-17T01:32:42Z</dcterms:created>
  <dcterms:modified xsi:type="dcterms:W3CDTF">2019-04-25T09:24:38Z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